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15" windowHeight="5385" tabRatio="706" firstSheet="3" activeTab="3"/>
  </bookViews>
  <sheets>
    <sheet name="VALORES POR MIL - CALCULOS" sheetId="6" state="hidden" r:id="rId1"/>
    <sheet name="Instrucciones de Llenado" sheetId="3" state="hidden" r:id="rId2"/>
    <sheet name="Hoja1" sheetId="4" state="hidden" r:id="rId3"/>
    <sheet name="Comparación Res.786 (2)" sheetId="18" r:id="rId4"/>
  </sheets>
  <definedNames>
    <definedName name="_xlnm._FilterDatabase" localSheetId="3" hidden="1">'Comparación Res.786 (2)'!#REF!</definedName>
    <definedName name="_xlnm._FilterDatabase" localSheetId="0" hidden="1">'VALORES POR MIL - CALCULOS'!$A$4:$CB$61</definedName>
    <definedName name="_xlnm.Print_Area" localSheetId="3">'Comparación Res.786 (2)'!$A$2:$AI$2</definedName>
    <definedName name="_xlnm.Print_Area" localSheetId="1">'Instrucciones de Llenado'!$A$1:$J$24</definedName>
    <definedName name="_xlnm.Print_Area" localSheetId="0">'VALORES POR MIL - CALCULOS'!$A$1:$CB$61</definedName>
    <definedName name="_xlnm.Print_Titles" localSheetId="3">'Comparación Res.786 (2)'!#REF!</definedName>
    <definedName name="_xlnm.Print_Titles" localSheetId="0">'VALORES POR MIL - CALCULOS'!$2:$4</definedName>
  </definedNames>
  <calcPr calcId="124519"/>
</workbook>
</file>

<file path=xl/calcChain.xml><?xml version="1.0" encoding="utf-8"?>
<calcChain xmlns="http://schemas.openxmlformats.org/spreadsheetml/2006/main">
  <c r="E31" i="18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F13" l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12"/>
  <c r="O88" i="6" l="1"/>
  <c r="P85" s="1"/>
  <c r="AY88"/>
  <c r="AZ82" s="1"/>
  <c r="G88"/>
  <c r="H84"/>
  <c r="I88"/>
  <c r="J84"/>
  <c r="K88"/>
  <c r="L85"/>
  <c r="M88"/>
  <c r="N84"/>
  <c r="Q88"/>
  <c r="R84"/>
  <c r="S88"/>
  <c r="T85"/>
  <c r="U88"/>
  <c r="V84"/>
  <c r="W88"/>
  <c r="X85"/>
  <c r="Y88"/>
  <c r="AA88"/>
  <c r="AB37" s="1"/>
  <c r="AC88"/>
  <c r="AE88"/>
  <c r="AG88"/>
  <c r="AI88"/>
  <c r="AK88"/>
  <c r="AM88"/>
  <c r="AO88"/>
  <c r="AQ88"/>
  <c r="AS88"/>
  <c r="AU88"/>
  <c r="AW88"/>
  <c r="AT17" i="4"/>
  <c r="AT16"/>
  <c r="E88" i="6"/>
  <c r="F84"/>
  <c r="AX85"/>
  <c r="AX83"/>
  <c r="AX81"/>
  <c r="AX79"/>
  <c r="AX77"/>
  <c r="AX75"/>
  <c r="AX73"/>
  <c r="AX71"/>
  <c r="AX69"/>
  <c r="AX67"/>
  <c r="AX65"/>
  <c r="AX63"/>
  <c r="AX61"/>
  <c r="AX59"/>
  <c r="AX57"/>
  <c r="AX55"/>
  <c r="AX53"/>
  <c r="AX51"/>
  <c r="AX49"/>
  <c r="AX47"/>
  <c r="AX45"/>
  <c r="AX43"/>
  <c r="AX41"/>
  <c r="AX39"/>
  <c r="AX37"/>
  <c r="AX35"/>
  <c r="AX33"/>
  <c r="AX31"/>
  <c r="AX29"/>
  <c r="AX27"/>
  <c r="AX25"/>
  <c r="AX23"/>
  <c r="AX21"/>
  <c r="AX19"/>
  <c r="AX17"/>
  <c r="AX15"/>
  <c r="AX13"/>
  <c r="AX11"/>
  <c r="AX9"/>
  <c r="AX7"/>
  <c r="AX5"/>
  <c r="AX84"/>
  <c r="AX82"/>
  <c r="AX80"/>
  <c r="AX78"/>
  <c r="AX76"/>
  <c r="AX74"/>
  <c r="AX72"/>
  <c r="AX70"/>
  <c r="AX68"/>
  <c r="AX66"/>
  <c r="AX64"/>
  <c r="AX62"/>
  <c r="AX60"/>
  <c r="AX58"/>
  <c r="AX56"/>
  <c r="AX54"/>
  <c r="AX52"/>
  <c r="AX50"/>
  <c r="AX48"/>
  <c r="AX46"/>
  <c r="AX44"/>
  <c r="AX42"/>
  <c r="AX40"/>
  <c r="AX38"/>
  <c r="AX36"/>
  <c r="AX34"/>
  <c r="AX32"/>
  <c r="AX30"/>
  <c r="AX28"/>
  <c r="AX26"/>
  <c r="AX24"/>
  <c r="AX22"/>
  <c r="AX20"/>
  <c r="AX18"/>
  <c r="AX16"/>
  <c r="AX14"/>
  <c r="AX12"/>
  <c r="AX10"/>
  <c r="AX8"/>
  <c r="AX6"/>
  <c r="AT85"/>
  <c r="AT83"/>
  <c r="AT81"/>
  <c r="AT79"/>
  <c r="AT77"/>
  <c r="AT75"/>
  <c r="AT73"/>
  <c r="AT71"/>
  <c r="AT69"/>
  <c r="AT67"/>
  <c r="AT65"/>
  <c r="AT63"/>
  <c r="AT61"/>
  <c r="AT59"/>
  <c r="AT57"/>
  <c r="AT55"/>
  <c r="AT53"/>
  <c r="AT51"/>
  <c r="AT49"/>
  <c r="AT47"/>
  <c r="AT45"/>
  <c r="AT43"/>
  <c r="AT41"/>
  <c r="AT39"/>
  <c r="AT37"/>
  <c r="AT35"/>
  <c r="AT33"/>
  <c r="AT31"/>
  <c r="AT29"/>
  <c r="AT27"/>
  <c r="AT25"/>
  <c r="AT23"/>
  <c r="AT21"/>
  <c r="AT19"/>
  <c r="AT17"/>
  <c r="AT15"/>
  <c r="AT13"/>
  <c r="AT11"/>
  <c r="AT9"/>
  <c r="AT7"/>
  <c r="AT5"/>
  <c r="AT84"/>
  <c r="AT82"/>
  <c r="AT80"/>
  <c r="AT78"/>
  <c r="AT76"/>
  <c r="AT74"/>
  <c r="AT72"/>
  <c r="AT70"/>
  <c r="AT68"/>
  <c r="AT66"/>
  <c r="AT64"/>
  <c r="AT62"/>
  <c r="AT60"/>
  <c r="AT58"/>
  <c r="AT56"/>
  <c r="AT54"/>
  <c r="AT52"/>
  <c r="AT50"/>
  <c r="AT48"/>
  <c r="AT46"/>
  <c r="AT44"/>
  <c r="AT42"/>
  <c r="AT40"/>
  <c r="AT38"/>
  <c r="AT36"/>
  <c r="AT34"/>
  <c r="AT32"/>
  <c r="AT30"/>
  <c r="AT28"/>
  <c r="AT26"/>
  <c r="AT24"/>
  <c r="AT22"/>
  <c r="AT20"/>
  <c r="AT18"/>
  <c r="AT16"/>
  <c r="AT14"/>
  <c r="AT12"/>
  <c r="AT10"/>
  <c r="AT8"/>
  <c r="AT6"/>
  <c r="AP85"/>
  <c r="AP83"/>
  <c r="AP81"/>
  <c r="AP79"/>
  <c r="AP77"/>
  <c r="AP75"/>
  <c r="AP73"/>
  <c r="AP71"/>
  <c r="AP69"/>
  <c r="AP67"/>
  <c r="AP65"/>
  <c r="AP63"/>
  <c r="AP61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84"/>
  <c r="AP82"/>
  <c r="AP80"/>
  <c r="AP78"/>
  <c r="AP76"/>
  <c r="AP74"/>
  <c r="AP72"/>
  <c r="AP70"/>
  <c r="AP68"/>
  <c r="AP66"/>
  <c r="AP64"/>
  <c r="AP62"/>
  <c r="AP60"/>
  <c r="AP58"/>
  <c r="AP56"/>
  <c r="AP54"/>
  <c r="AP52"/>
  <c r="AP50"/>
  <c r="AP48"/>
  <c r="AP46"/>
  <c r="AP44"/>
  <c r="AP42"/>
  <c r="AP40"/>
  <c r="AP38"/>
  <c r="AP36"/>
  <c r="AP34"/>
  <c r="AP32"/>
  <c r="AP30"/>
  <c r="AP28"/>
  <c r="AP26"/>
  <c r="AP24"/>
  <c r="AP22"/>
  <c r="AP20"/>
  <c r="AP18"/>
  <c r="AP16"/>
  <c r="AP14"/>
  <c r="AP12"/>
  <c r="AP10"/>
  <c r="AP8"/>
  <c r="AP6"/>
  <c r="AL84"/>
  <c r="AL82"/>
  <c r="AL80"/>
  <c r="AL78"/>
  <c r="AL76"/>
  <c r="AL74"/>
  <c r="AL72"/>
  <c r="AL70"/>
  <c r="AL68"/>
  <c r="AL66"/>
  <c r="AL64"/>
  <c r="AL62"/>
  <c r="AL60"/>
  <c r="AL58"/>
  <c r="AL56"/>
  <c r="AL54"/>
  <c r="AL52"/>
  <c r="AL50"/>
  <c r="AL48"/>
  <c r="AL46"/>
  <c r="AL44"/>
  <c r="AL42"/>
  <c r="AL40"/>
  <c r="AL38"/>
  <c r="AL36"/>
  <c r="AL34"/>
  <c r="AL32"/>
  <c r="AL30"/>
  <c r="AL28"/>
  <c r="AL26"/>
  <c r="AL24"/>
  <c r="AL22"/>
  <c r="AL20"/>
  <c r="AL18"/>
  <c r="AL16"/>
  <c r="AL14"/>
  <c r="AL12"/>
  <c r="AL10"/>
  <c r="AL8"/>
  <c r="AL6"/>
  <c r="AL85"/>
  <c r="AL83"/>
  <c r="AL81"/>
  <c r="AL79"/>
  <c r="AL77"/>
  <c r="AL75"/>
  <c r="AL73"/>
  <c r="AL71"/>
  <c r="AL69"/>
  <c r="AL67"/>
  <c r="AL65"/>
  <c r="AL63"/>
  <c r="AL61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H84"/>
  <c r="AH82"/>
  <c r="AH80"/>
  <c r="AH78"/>
  <c r="AH76"/>
  <c r="AH74"/>
  <c r="AH72"/>
  <c r="AH70"/>
  <c r="AH68"/>
  <c r="AH66"/>
  <c r="AH64"/>
  <c r="AH62"/>
  <c r="AH60"/>
  <c r="AH58"/>
  <c r="AH56"/>
  <c r="AH54"/>
  <c r="AH52"/>
  <c r="AH50"/>
  <c r="AH48"/>
  <c r="AH46"/>
  <c r="AH44"/>
  <c r="AH42"/>
  <c r="AH40"/>
  <c r="AH38"/>
  <c r="AH36"/>
  <c r="AH34"/>
  <c r="AH32"/>
  <c r="AH30"/>
  <c r="AH28"/>
  <c r="AH26"/>
  <c r="AH24"/>
  <c r="AH22"/>
  <c r="AH20"/>
  <c r="AH18"/>
  <c r="AH16"/>
  <c r="AH14"/>
  <c r="AH12"/>
  <c r="AH10"/>
  <c r="AH8"/>
  <c r="AH6"/>
  <c r="AH85"/>
  <c r="AH83"/>
  <c r="AH81"/>
  <c r="AH79"/>
  <c r="AH77"/>
  <c r="AH75"/>
  <c r="AH73"/>
  <c r="AH71"/>
  <c r="AH69"/>
  <c r="AH67"/>
  <c r="AH65"/>
  <c r="AH63"/>
  <c r="AH61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D84"/>
  <c r="AD82"/>
  <c r="AD80"/>
  <c r="AD78"/>
  <c r="AD76"/>
  <c r="AD74"/>
  <c r="AD72"/>
  <c r="AD70"/>
  <c r="AD68"/>
  <c r="AD66"/>
  <c r="AD64"/>
  <c r="AD62"/>
  <c r="AD60"/>
  <c r="AD58"/>
  <c r="AD56"/>
  <c r="AD54"/>
  <c r="AD52"/>
  <c r="AD50"/>
  <c r="AD48"/>
  <c r="AD46"/>
  <c r="AD44"/>
  <c r="AD42"/>
  <c r="AD40"/>
  <c r="AD38"/>
  <c r="AD36"/>
  <c r="AD34"/>
  <c r="AD32"/>
  <c r="AD30"/>
  <c r="AD28"/>
  <c r="AD26"/>
  <c r="AD24"/>
  <c r="AD22"/>
  <c r="AD20"/>
  <c r="AD18"/>
  <c r="AD16"/>
  <c r="AD14"/>
  <c r="AD12"/>
  <c r="AD10"/>
  <c r="AD8"/>
  <c r="AD6"/>
  <c r="AD85"/>
  <c r="AD83"/>
  <c r="AD81"/>
  <c r="AD79"/>
  <c r="AD77"/>
  <c r="AD75"/>
  <c r="AD73"/>
  <c r="AD71"/>
  <c r="AD69"/>
  <c r="AD67"/>
  <c r="AD65"/>
  <c r="AD63"/>
  <c r="AD61"/>
  <c r="AD59"/>
  <c r="AD57"/>
  <c r="AD55"/>
  <c r="AD53"/>
  <c r="AD51"/>
  <c r="AD49"/>
  <c r="AD47"/>
  <c r="AD45"/>
  <c r="AD43"/>
  <c r="AD41"/>
  <c r="AD39"/>
  <c r="AD37"/>
  <c r="AD35"/>
  <c r="AD33"/>
  <c r="AD31"/>
  <c r="AD29"/>
  <c r="AD27"/>
  <c r="AD25"/>
  <c r="AD23"/>
  <c r="AD21"/>
  <c r="AD19"/>
  <c r="AD17"/>
  <c r="AD15"/>
  <c r="AD13"/>
  <c r="AD11"/>
  <c r="AD9"/>
  <c r="AD7"/>
  <c r="AD5"/>
  <c r="Z84"/>
  <c r="Z82"/>
  <c r="Z80"/>
  <c r="Z78"/>
  <c r="Z76"/>
  <c r="Z74"/>
  <c r="Z72"/>
  <c r="Z70"/>
  <c r="Z68"/>
  <c r="Z66"/>
  <c r="Z64"/>
  <c r="Z62"/>
  <c r="Z60"/>
  <c r="Z58"/>
  <c r="Z56"/>
  <c r="J5"/>
  <c r="J7"/>
  <c r="J9"/>
  <c r="BD9" s="1"/>
  <c r="J11"/>
  <c r="J13"/>
  <c r="J15"/>
  <c r="J17"/>
  <c r="BD17" s="1"/>
  <c r="J19"/>
  <c r="J21"/>
  <c r="J23"/>
  <c r="J25"/>
  <c r="BD25" s="1"/>
  <c r="J27"/>
  <c r="J29"/>
  <c r="J31"/>
  <c r="J33"/>
  <c r="BD33" s="1"/>
  <c r="J35"/>
  <c r="J37"/>
  <c r="BF37" s="1"/>
  <c r="J39"/>
  <c r="J41"/>
  <c r="BD41" s="1"/>
  <c r="J43"/>
  <c r="J45"/>
  <c r="BF45" s="1"/>
  <c r="BH45" s="1"/>
  <c r="J47"/>
  <c r="J49"/>
  <c r="BD49" s="1"/>
  <c r="J51"/>
  <c r="J53"/>
  <c r="BF53" s="1"/>
  <c r="J55"/>
  <c r="J57"/>
  <c r="BD57" s="1"/>
  <c r="J59"/>
  <c r="J61"/>
  <c r="BF61" s="1"/>
  <c r="BH61" s="1"/>
  <c r="J63"/>
  <c r="J65"/>
  <c r="J67"/>
  <c r="J69"/>
  <c r="J71"/>
  <c r="J73"/>
  <c r="J75"/>
  <c r="J77"/>
  <c r="J79"/>
  <c r="J81"/>
  <c r="J83"/>
  <c r="J85"/>
  <c r="L6"/>
  <c r="L8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P6"/>
  <c r="P8"/>
  <c r="P10"/>
  <c r="P12"/>
  <c r="P14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2"/>
  <c r="P74"/>
  <c r="P76"/>
  <c r="P78"/>
  <c r="P80"/>
  <c r="P82"/>
  <c r="P84"/>
  <c r="R5"/>
  <c r="R7"/>
  <c r="R9"/>
  <c r="R11"/>
  <c r="R13"/>
  <c r="R15"/>
  <c r="R17"/>
  <c r="R19"/>
  <c r="R21"/>
  <c r="R23"/>
  <c r="R25"/>
  <c r="R27"/>
  <c r="R29"/>
  <c r="R31"/>
  <c r="R33"/>
  <c r="R35"/>
  <c r="R37"/>
  <c r="R39"/>
  <c r="R41"/>
  <c r="R43"/>
  <c r="R45"/>
  <c r="R47"/>
  <c r="R49"/>
  <c r="R51"/>
  <c r="R53"/>
  <c r="R55"/>
  <c r="R57"/>
  <c r="R59"/>
  <c r="R61"/>
  <c r="R63"/>
  <c r="R65"/>
  <c r="R67"/>
  <c r="R69"/>
  <c r="R71"/>
  <c r="R73"/>
  <c r="R75"/>
  <c r="R77"/>
  <c r="R79"/>
  <c r="R81"/>
  <c r="R83"/>
  <c r="R85"/>
  <c r="T6"/>
  <c r="T8"/>
  <c r="T10"/>
  <c r="T12"/>
  <c r="T14"/>
  <c r="T16"/>
  <c r="T18"/>
  <c r="T20"/>
  <c r="T22"/>
  <c r="T24"/>
  <c r="T26"/>
  <c r="T28"/>
  <c r="T30"/>
  <c r="T32"/>
  <c r="T34"/>
  <c r="T36"/>
  <c r="T38"/>
  <c r="T40"/>
  <c r="T42"/>
  <c r="T44"/>
  <c r="T46"/>
  <c r="T48"/>
  <c r="T50"/>
  <c r="T52"/>
  <c r="T54"/>
  <c r="T56"/>
  <c r="T58"/>
  <c r="T60"/>
  <c r="T62"/>
  <c r="T64"/>
  <c r="T66"/>
  <c r="T68"/>
  <c r="T70"/>
  <c r="T72"/>
  <c r="T74"/>
  <c r="T76"/>
  <c r="T78"/>
  <c r="T80"/>
  <c r="T82"/>
  <c r="T84"/>
  <c r="V5"/>
  <c r="V7"/>
  <c r="V9"/>
  <c r="V11"/>
  <c r="V13"/>
  <c r="V15"/>
  <c r="V17"/>
  <c r="V19"/>
  <c r="V21"/>
  <c r="V23"/>
  <c r="V25"/>
  <c r="V27"/>
  <c r="V29"/>
  <c r="V31"/>
  <c r="V33"/>
  <c r="V35"/>
  <c r="V37"/>
  <c r="V39"/>
  <c r="V41"/>
  <c r="V43"/>
  <c r="V45"/>
  <c r="V47"/>
  <c r="V49"/>
  <c r="V51"/>
  <c r="V53"/>
  <c r="V55"/>
  <c r="V57"/>
  <c r="V59"/>
  <c r="V61"/>
  <c r="V63"/>
  <c r="V65"/>
  <c r="V67"/>
  <c r="V69"/>
  <c r="V71"/>
  <c r="V73"/>
  <c r="V75"/>
  <c r="V77"/>
  <c r="V79"/>
  <c r="V81"/>
  <c r="V83"/>
  <c r="V85"/>
  <c r="X6"/>
  <c r="X8"/>
  <c r="X10"/>
  <c r="X12"/>
  <c r="X14"/>
  <c r="X16"/>
  <c r="X18"/>
  <c r="X20"/>
  <c r="X22"/>
  <c r="X24"/>
  <c r="X26"/>
  <c r="X28"/>
  <c r="X30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Z5"/>
  <c r="Z7"/>
  <c r="Z9"/>
  <c r="Z11"/>
  <c r="Z13"/>
  <c r="Z15"/>
  <c r="Z17"/>
  <c r="Z19"/>
  <c r="Z21"/>
  <c r="Z23"/>
  <c r="Z25"/>
  <c r="Z27"/>
  <c r="Z29"/>
  <c r="Z31"/>
  <c r="Z33"/>
  <c r="Z35"/>
  <c r="Z37"/>
  <c r="Z39"/>
  <c r="Z41"/>
  <c r="Z43"/>
  <c r="Z45"/>
  <c r="Z47"/>
  <c r="Z49"/>
  <c r="Z51"/>
  <c r="Z53"/>
  <c r="Z55"/>
  <c r="Z59"/>
  <c r="Z63"/>
  <c r="Z67"/>
  <c r="Z71"/>
  <c r="Z75"/>
  <c r="Z79"/>
  <c r="Z83"/>
  <c r="AB9"/>
  <c r="AB17"/>
  <c r="AB25"/>
  <c r="AB33"/>
  <c r="AV84"/>
  <c r="AV82"/>
  <c r="AV80"/>
  <c r="AV78"/>
  <c r="AV76"/>
  <c r="AV74"/>
  <c r="AV72"/>
  <c r="AV70"/>
  <c r="AV68"/>
  <c r="AV66"/>
  <c r="AV64"/>
  <c r="AV62"/>
  <c r="AV60"/>
  <c r="AV58"/>
  <c r="AV56"/>
  <c r="AV54"/>
  <c r="AV52"/>
  <c r="AV50"/>
  <c r="AV48"/>
  <c r="AV46"/>
  <c r="AV44"/>
  <c r="AV42"/>
  <c r="AV40"/>
  <c r="AV38"/>
  <c r="AV36"/>
  <c r="AV34"/>
  <c r="AV32"/>
  <c r="AV30"/>
  <c r="AV28"/>
  <c r="AV26"/>
  <c r="AV24"/>
  <c r="AV22"/>
  <c r="AV20"/>
  <c r="AV18"/>
  <c r="AV16"/>
  <c r="AV14"/>
  <c r="AV12"/>
  <c r="AV10"/>
  <c r="AV8"/>
  <c r="AV6"/>
  <c r="AV85"/>
  <c r="AV83"/>
  <c r="AV81"/>
  <c r="AV79"/>
  <c r="AV77"/>
  <c r="AV75"/>
  <c r="AV73"/>
  <c r="AV71"/>
  <c r="AV69"/>
  <c r="AV67"/>
  <c r="AV65"/>
  <c r="AV63"/>
  <c r="AV61"/>
  <c r="AV59"/>
  <c r="AV57"/>
  <c r="AV55"/>
  <c r="AV53"/>
  <c r="AV51"/>
  <c r="AV49"/>
  <c r="AV47"/>
  <c r="AV45"/>
  <c r="AV43"/>
  <c r="AV41"/>
  <c r="AV39"/>
  <c r="AV37"/>
  <c r="AV35"/>
  <c r="AV33"/>
  <c r="AV31"/>
  <c r="AV29"/>
  <c r="AV27"/>
  <c r="AV25"/>
  <c r="AV23"/>
  <c r="AV21"/>
  <c r="AV19"/>
  <c r="AV17"/>
  <c r="AV15"/>
  <c r="AV13"/>
  <c r="AV11"/>
  <c r="AV9"/>
  <c r="AV7"/>
  <c r="AV5"/>
  <c r="AR84"/>
  <c r="AR82"/>
  <c r="AR80"/>
  <c r="AR78"/>
  <c r="AR76"/>
  <c r="AR74"/>
  <c r="AR72"/>
  <c r="AR70"/>
  <c r="AR68"/>
  <c r="AR66"/>
  <c r="AR64"/>
  <c r="AR62"/>
  <c r="AR60"/>
  <c r="AR58"/>
  <c r="AR56"/>
  <c r="AR54"/>
  <c r="AR52"/>
  <c r="AR50"/>
  <c r="AR48"/>
  <c r="AR46"/>
  <c r="AR44"/>
  <c r="AR42"/>
  <c r="AR40"/>
  <c r="AR38"/>
  <c r="AR36"/>
  <c r="AR34"/>
  <c r="AR32"/>
  <c r="AR30"/>
  <c r="AR28"/>
  <c r="AR26"/>
  <c r="AR24"/>
  <c r="AR22"/>
  <c r="AR20"/>
  <c r="AR18"/>
  <c r="AR16"/>
  <c r="AR14"/>
  <c r="AR12"/>
  <c r="AR10"/>
  <c r="AR8"/>
  <c r="AR6"/>
  <c r="AR85"/>
  <c r="AR83"/>
  <c r="AR81"/>
  <c r="AR79"/>
  <c r="AR77"/>
  <c r="AR75"/>
  <c r="AR73"/>
  <c r="AR71"/>
  <c r="AR69"/>
  <c r="AR67"/>
  <c r="AR65"/>
  <c r="AR63"/>
  <c r="AR61"/>
  <c r="AR59"/>
  <c r="AR57"/>
  <c r="AR55"/>
  <c r="AR53"/>
  <c r="AR51"/>
  <c r="AR49"/>
  <c r="AR47"/>
  <c r="AR45"/>
  <c r="AR43"/>
  <c r="AR41"/>
  <c r="AR39"/>
  <c r="AR37"/>
  <c r="AR35"/>
  <c r="AR33"/>
  <c r="AR31"/>
  <c r="AR29"/>
  <c r="AR27"/>
  <c r="AR25"/>
  <c r="AR23"/>
  <c r="AR21"/>
  <c r="AR19"/>
  <c r="AR17"/>
  <c r="AR15"/>
  <c r="AR13"/>
  <c r="AR11"/>
  <c r="AR9"/>
  <c r="AR7"/>
  <c r="AR5"/>
  <c r="AN84"/>
  <c r="AN82"/>
  <c r="AN80"/>
  <c r="AN78"/>
  <c r="AN76"/>
  <c r="AN74"/>
  <c r="AN72"/>
  <c r="AN70"/>
  <c r="AN85"/>
  <c r="AN83"/>
  <c r="AN81"/>
  <c r="AN79"/>
  <c r="AN77"/>
  <c r="AN75"/>
  <c r="AN73"/>
  <c r="AN71"/>
  <c r="AN69"/>
  <c r="AN67"/>
  <c r="AN65"/>
  <c r="AN63"/>
  <c r="AN61"/>
  <c r="AN66"/>
  <c r="AN62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8"/>
  <c r="AN64"/>
  <c r="AN60"/>
  <c r="AN58"/>
  <c r="AN56"/>
  <c r="AN54"/>
  <c r="AN52"/>
  <c r="AN50"/>
  <c r="AN48"/>
  <c r="AN46"/>
  <c r="AN44"/>
  <c r="AN42"/>
  <c r="AN40"/>
  <c r="AN38"/>
  <c r="AN36"/>
  <c r="AN34"/>
  <c r="AN32"/>
  <c r="AN30"/>
  <c r="AN28"/>
  <c r="AN26"/>
  <c r="AN24"/>
  <c r="AN22"/>
  <c r="AN20"/>
  <c r="AN18"/>
  <c r="AN16"/>
  <c r="AN14"/>
  <c r="AN12"/>
  <c r="AN10"/>
  <c r="AN8"/>
  <c r="AN6"/>
  <c r="AJ85"/>
  <c r="AJ83"/>
  <c r="AJ81"/>
  <c r="AJ79"/>
  <c r="AJ77"/>
  <c r="AJ75"/>
  <c r="AJ73"/>
  <c r="AJ71"/>
  <c r="AJ69"/>
  <c r="AJ67"/>
  <c r="AJ65"/>
  <c r="AJ63"/>
  <c r="AJ61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84"/>
  <c r="AJ82"/>
  <c r="AJ80"/>
  <c r="AJ78"/>
  <c r="AJ76"/>
  <c r="AJ74"/>
  <c r="AJ72"/>
  <c r="AJ70"/>
  <c r="AJ68"/>
  <c r="AJ66"/>
  <c r="AJ64"/>
  <c r="AJ62"/>
  <c r="AJ60"/>
  <c r="AJ58"/>
  <c r="AJ56"/>
  <c r="AJ54"/>
  <c r="AJ52"/>
  <c r="AJ50"/>
  <c r="AJ48"/>
  <c r="AJ46"/>
  <c r="AJ44"/>
  <c r="AJ42"/>
  <c r="AJ40"/>
  <c r="AJ38"/>
  <c r="AJ36"/>
  <c r="AJ34"/>
  <c r="AJ32"/>
  <c r="AJ30"/>
  <c r="AJ28"/>
  <c r="AJ26"/>
  <c r="AJ24"/>
  <c r="AJ22"/>
  <c r="AJ20"/>
  <c r="AJ18"/>
  <c r="AJ16"/>
  <c r="AJ14"/>
  <c r="AJ12"/>
  <c r="AJ10"/>
  <c r="AJ8"/>
  <c r="AJ6"/>
  <c r="AF85"/>
  <c r="AF83"/>
  <c r="AF81"/>
  <c r="AF79"/>
  <c r="AF77"/>
  <c r="AF75"/>
  <c r="AF73"/>
  <c r="AF71"/>
  <c r="AF69"/>
  <c r="AF67"/>
  <c r="AF65"/>
  <c r="AF63"/>
  <c r="AF61"/>
  <c r="AF59"/>
  <c r="AF57"/>
  <c r="AF55"/>
  <c r="AF53"/>
  <c r="AF51"/>
  <c r="AF49"/>
  <c r="AF47"/>
  <c r="AF45"/>
  <c r="AF43"/>
  <c r="AF41"/>
  <c r="AF39"/>
  <c r="AF37"/>
  <c r="AF35"/>
  <c r="AF33"/>
  <c r="AF31"/>
  <c r="AF29"/>
  <c r="AF27"/>
  <c r="AF25"/>
  <c r="AF23"/>
  <c r="AF21"/>
  <c r="AF19"/>
  <c r="AF17"/>
  <c r="AF15"/>
  <c r="AF13"/>
  <c r="AF11"/>
  <c r="AF9"/>
  <c r="AF7"/>
  <c r="AF5"/>
  <c r="AF84"/>
  <c r="AF82"/>
  <c r="AF80"/>
  <c r="AF78"/>
  <c r="AF76"/>
  <c r="AF74"/>
  <c r="AF72"/>
  <c r="AF70"/>
  <c r="AF68"/>
  <c r="AF66"/>
  <c r="AF64"/>
  <c r="AF62"/>
  <c r="AF60"/>
  <c r="AF58"/>
  <c r="AF56"/>
  <c r="AF54"/>
  <c r="AF52"/>
  <c r="AF50"/>
  <c r="AF48"/>
  <c r="AF46"/>
  <c r="AF44"/>
  <c r="AF42"/>
  <c r="AF40"/>
  <c r="AF38"/>
  <c r="AF36"/>
  <c r="AF34"/>
  <c r="AF32"/>
  <c r="AF30"/>
  <c r="AF28"/>
  <c r="AF26"/>
  <c r="AF24"/>
  <c r="AF22"/>
  <c r="AF20"/>
  <c r="AF18"/>
  <c r="AF16"/>
  <c r="AF14"/>
  <c r="AF12"/>
  <c r="AF10"/>
  <c r="AF8"/>
  <c r="AF6"/>
  <c r="AB85"/>
  <c r="AB81"/>
  <c r="AB77"/>
  <c r="AB73"/>
  <c r="AB69"/>
  <c r="AB65"/>
  <c r="AB61"/>
  <c r="AB57"/>
  <c r="AB53"/>
  <c r="AB49"/>
  <c r="AB45"/>
  <c r="AB41"/>
  <c r="AB84"/>
  <c r="AB80"/>
  <c r="AB76"/>
  <c r="AB72"/>
  <c r="AB68"/>
  <c r="AB64"/>
  <c r="AB60"/>
  <c r="AB56"/>
  <c r="AB52"/>
  <c r="AB48"/>
  <c r="AB44"/>
  <c r="AB40"/>
  <c r="AB36"/>
  <c r="AB32"/>
  <c r="AB28"/>
  <c r="AB24"/>
  <c r="AB20"/>
  <c r="AB16"/>
  <c r="AB12"/>
  <c r="AB8"/>
  <c r="AZ84"/>
  <c r="AZ80"/>
  <c r="AZ76"/>
  <c r="AZ72"/>
  <c r="AZ68"/>
  <c r="AZ64"/>
  <c r="AZ60"/>
  <c r="AZ56"/>
  <c r="AZ52"/>
  <c r="AZ48"/>
  <c r="AZ44"/>
  <c r="AZ40"/>
  <c r="AZ36"/>
  <c r="AZ32"/>
  <c r="AZ28"/>
  <c r="AZ24"/>
  <c r="AZ20"/>
  <c r="AZ16"/>
  <c r="AZ12"/>
  <c r="AZ8"/>
  <c r="AZ85"/>
  <c r="AZ81"/>
  <c r="AZ77"/>
  <c r="AZ73"/>
  <c r="AZ69"/>
  <c r="AZ65"/>
  <c r="AZ61"/>
  <c r="AZ57"/>
  <c r="AZ53"/>
  <c r="AZ49"/>
  <c r="AZ45"/>
  <c r="AZ41"/>
  <c r="AZ37"/>
  <c r="AZ33"/>
  <c r="AZ29"/>
  <c r="AZ25"/>
  <c r="AZ21"/>
  <c r="AZ17"/>
  <c r="AZ13"/>
  <c r="AZ9"/>
  <c r="AZ5"/>
  <c r="J6"/>
  <c r="J8"/>
  <c r="BC8" s="1"/>
  <c r="J10"/>
  <c r="J12"/>
  <c r="BE12" s="1"/>
  <c r="J14"/>
  <c r="J16"/>
  <c r="BC16" s="1"/>
  <c r="J18"/>
  <c r="J20"/>
  <c r="BE20" s="1"/>
  <c r="J22"/>
  <c r="J24"/>
  <c r="BC24" s="1"/>
  <c r="J26"/>
  <c r="J28"/>
  <c r="BE28" s="1"/>
  <c r="J30"/>
  <c r="J32"/>
  <c r="BC32" s="1"/>
  <c r="J34"/>
  <c r="J36"/>
  <c r="BE36" s="1"/>
  <c r="J38"/>
  <c r="J40"/>
  <c r="BC40" s="1"/>
  <c r="J42"/>
  <c r="J44"/>
  <c r="BE44" s="1"/>
  <c r="J46"/>
  <c r="J48"/>
  <c r="BC48" s="1"/>
  <c r="J50"/>
  <c r="J52"/>
  <c r="BE52" s="1"/>
  <c r="J54"/>
  <c r="J56"/>
  <c r="BC56" s="1"/>
  <c r="J58"/>
  <c r="J60"/>
  <c r="BE60" s="1"/>
  <c r="J62"/>
  <c r="J64"/>
  <c r="J66"/>
  <c r="J68"/>
  <c r="J70"/>
  <c r="J72"/>
  <c r="J74"/>
  <c r="J76"/>
  <c r="J78"/>
  <c r="J80"/>
  <c r="J82"/>
  <c r="L5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P5"/>
  <c r="P7"/>
  <c r="P9"/>
  <c r="P11"/>
  <c r="P13"/>
  <c r="P15"/>
  <c r="P17"/>
  <c r="P19"/>
  <c r="P21"/>
  <c r="P23"/>
  <c r="P25"/>
  <c r="P27"/>
  <c r="P29"/>
  <c r="P31"/>
  <c r="P33"/>
  <c r="P35"/>
  <c r="P37"/>
  <c r="P39"/>
  <c r="P41"/>
  <c r="P43"/>
  <c r="P45"/>
  <c r="P47"/>
  <c r="P49"/>
  <c r="P51"/>
  <c r="P53"/>
  <c r="P55"/>
  <c r="P57"/>
  <c r="P59"/>
  <c r="P61"/>
  <c r="P63"/>
  <c r="P65"/>
  <c r="P67"/>
  <c r="P69"/>
  <c r="P71"/>
  <c r="P73"/>
  <c r="P75"/>
  <c r="P77"/>
  <c r="P79"/>
  <c r="P81"/>
  <c r="P83"/>
  <c r="R6"/>
  <c r="R8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56"/>
  <c r="R58"/>
  <c r="R60"/>
  <c r="R62"/>
  <c r="R64"/>
  <c r="R66"/>
  <c r="R68"/>
  <c r="R70"/>
  <c r="R72"/>
  <c r="R74"/>
  <c r="R76"/>
  <c r="R78"/>
  <c r="R80"/>
  <c r="R82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V6"/>
  <c r="V8"/>
  <c r="V10"/>
  <c r="V12"/>
  <c r="V14"/>
  <c r="V16"/>
  <c r="V18"/>
  <c r="V20"/>
  <c r="V22"/>
  <c r="V24"/>
  <c r="V26"/>
  <c r="V28"/>
  <c r="V30"/>
  <c r="V32"/>
  <c r="V34"/>
  <c r="V36"/>
  <c r="V38"/>
  <c r="V40"/>
  <c r="V42"/>
  <c r="V44"/>
  <c r="V46"/>
  <c r="V48"/>
  <c r="V50"/>
  <c r="V52"/>
  <c r="V54"/>
  <c r="V56"/>
  <c r="V58"/>
  <c r="V60"/>
  <c r="V62"/>
  <c r="V64"/>
  <c r="V66"/>
  <c r="V68"/>
  <c r="V70"/>
  <c r="V72"/>
  <c r="V74"/>
  <c r="V76"/>
  <c r="V78"/>
  <c r="V80"/>
  <c r="V82"/>
  <c r="X5"/>
  <c r="X7"/>
  <c r="X9"/>
  <c r="X11"/>
  <c r="X13"/>
  <c r="X15"/>
  <c r="X17"/>
  <c r="X19"/>
  <c r="X21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59"/>
  <c r="X61"/>
  <c r="X63"/>
  <c r="X65"/>
  <c r="X67"/>
  <c r="X69"/>
  <c r="X71"/>
  <c r="X73"/>
  <c r="X75"/>
  <c r="X77"/>
  <c r="X79"/>
  <c r="X81"/>
  <c r="X83"/>
  <c r="Z6"/>
  <c r="Z8"/>
  <c r="Z10"/>
  <c r="Z12"/>
  <c r="Z14"/>
  <c r="Z16"/>
  <c r="Z18"/>
  <c r="Z20"/>
  <c r="Z22"/>
  <c r="Z24"/>
  <c r="Z26"/>
  <c r="Z28"/>
  <c r="Z30"/>
  <c r="Z32"/>
  <c r="Z34"/>
  <c r="Z36"/>
  <c r="Z38"/>
  <c r="Z40"/>
  <c r="Z42"/>
  <c r="Z44"/>
  <c r="Z46"/>
  <c r="Z48"/>
  <c r="Z50"/>
  <c r="Z52"/>
  <c r="Z54"/>
  <c r="Z57"/>
  <c r="Z61"/>
  <c r="Z65"/>
  <c r="Z69"/>
  <c r="Z73"/>
  <c r="Z77"/>
  <c r="Z81"/>
  <c r="Z85"/>
  <c r="AB7"/>
  <c r="AB15"/>
  <c r="AB23"/>
  <c r="AB31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6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F5"/>
  <c r="F6"/>
  <c r="F87" s="1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3"/>
  <c r="F85"/>
  <c r="F7"/>
  <c r="F9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2"/>
  <c r="BC60"/>
  <c r="BG60"/>
  <c r="BH60" s="1"/>
  <c r="BF60"/>
  <c r="BE56"/>
  <c r="BD56"/>
  <c r="BC52"/>
  <c r="BG52"/>
  <c r="BF52"/>
  <c r="BE48"/>
  <c r="BD48"/>
  <c r="BC44"/>
  <c r="BG44"/>
  <c r="BH44" s="1"/>
  <c r="BF44"/>
  <c r="BE40"/>
  <c r="BD40"/>
  <c r="BC36"/>
  <c r="BG36"/>
  <c r="BF36"/>
  <c r="BE32"/>
  <c r="BD32"/>
  <c r="BC28"/>
  <c r="BG28"/>
  <c r="BH28" s="1"/>
  <c r="BF28"/>
  <c r="BE24"/>
  <c r="BD24"/>
  <c r="BC20"/>
  <c r="BG20"/>
  <c r="BF20"/>
  <c r="BE16"/>
  <c r="BD16"/>
  <c r="BC12"/>
  <c r="BG12"/>
  <c r="BH12" s="1"/>
  <c r="BF12"/>
  <c r="BE8"/>
  <c r="BD8"/>
  <c r="BD61"/>
  <c r="BC61"/>
  <c r="BG61"/>
  <c r="BF57"/>
  <c r="BE57"/>
  <c r="BD53"/>
  <c r="BC53"/>
  <c r="BG53"/>
  <c r="BH53" s="1"/>
  <c r="BF49"/>
  <c r="BE49"/>
  <c r="BD45"/>
  <c r="BC45"/>
  <c r="BG45"/>
  <c r="BF41"/>
  <c r="BE41"/>
  <c r="BD37"/>
  <c r="BC37"/>
  <c r="BG37"/>
  <c r="BH37" s="1"/>
  <c r="BF33"/>
  <c r="BE33"/>
  <c r="BF25"/>
  <c r="BE25"/>
  <c r="BF17"/>
  <c r="BE17"/>
  <c r="BF9"/>
  <c r="BE9"/>
  <c r="BH20"/>
  <c r="BH36"/>
  <c r="BH52"/>
  <c r="BF29" l="1"/>
  <c r="BF13"/>
  <c r="BF27"/>
  <c r="BF11"/>
  <c r="BG9"/>
  <c r="BH9" s="1"/>
  <c r="BC9"/>
  <c r="BG17"/>
  <c r="BH17" s="1"/>
  <c r="BC17"/>
  <c r="BG25"/>
  <c r="BH25" s="1"/>
  <c r="BC25"/>
  <c r="BG33"/>
  <c r="BH33" s="1"/>
  <c r="BC33"/>
  <c r="BE37"/>
  <c r="BG41"/>
  <c r="BH41" s="1"/>
  <c r="BC41"/>
  <c r="BE45"/>
  <c r="BG49"/>
  <c r="BH49" s="1"/>
  <c r="BC49"/>
  <c r="BE53"/>
  <c r="BG57"/>
  <c r="BH57" s="1"/>
  <c r="BC57"/>
  <c r="BE61"/>
  <c r="BF8"/>
  <c r="BG8"/>
  <c r="BD12"/>
  <c r="BF16"/>
  <c r="BG16"/>
  <c r="BH16" s="1"/>
  <c r="BD20"/>
  <c r="BF24"/>
  <c r="BG24"/>
  <c r="BD28"/>
  <c r="BF32"/>
  <c r="BG32"/>
  <c r="BH32" s="1"/>
  <c r="BD36"/>
  <c r="BF40"/>
  <c r="BG40"/>
  <c r="BD44"/>
  <c r="BF48"/>
  <c r="BG48"/>
  <c r="BH48" s="1"/>
  <c r="BD52"/>
  <c r="BF56"/>
  <c r="BG56"/>
  <c r="BD60"/>
  <c r="AB35"/>
  <c r="AB27"/>
  <c r="AB19"/>
  <c r="AB11"/>
  <c r="AZ7"/>
  <c r="AZ11"/>
  <c r="AZ15"/>
  <c r="AZ19"/>
  <c r="AZ23"/>
  <c r="AZ27"/>
  <c r="AZ31"/>
  <c r="AZ35"/>
  <c r="AZ39"/>
  <c r="BC39" s="1"/>
  <c r="AZ43"/>
  <c r="AZ47"/>
  <c r="BE47" s="1"/>
  <c r="AZ51"/>
  <c r="AZ55"/>
  <c r="BC55" s="1"/>
  <c r="AZ59"/>
  <c r="AZ63"/>
  <c r="AZ67"/>
  <c r="AZ71"/>
  <c r="AZ75"/>
  <c r="AZ79"/>
  <c r="AZ83"/>
  <c r="AZ6"/>
  <c r="BG6" s="1"/>
  <c r="AZ10"/>
  <c r="AZ14"/>
  <c r="BG14" s="1"/>
  <c r="AZ18"/>
  <c r="AZ22"/>
  <c r="BF22" s="1"/>
  <c r="AZ26"/>
  <c r="AZ30"/>
  <c r="BG30" s="1"/>
  <c r="AZ34"/>
  <c r="AZ38"/>
  <c r="BF38" s="1"/>
  <c r="AZ42"/>
  <c r="AZ46"/>
  <c r="BG46" s="1"/>
  <c r="AZ50"/>
  <c r="AZ54"/>
  <c r="BF54" s="1"/>
  <c r="AZ58"/>
  <c r="AZ62"/>
  <c r="AZ66"/>
  <c r="AZ70"/>
  <c r="AZ74"/>
  <c r="AZ78"/>
  <c r="AB6"/>
  <c r="AB10"/>
  <c r="AB14"/>
  <c r="AB18"/>
  <c r="AB22"/>
  <c r="AB26"/>
  <c r="AB30"/>
  <c r="AB34"/>
  <c r="AB38"/>
  <c r="AB42"/>
  <c r="AB46"/>
  <c r="AB50"/>
  <c r="AB54"/>
  <c r="AB58"/>
  <c r="AB62"/>
  <c r="AB66"/>
  <c r="AB70"/>
  <c r="AB74"/>
  <c r="AB78"/>
  <c r="AB82"/>
  <c r="AB39"/>
  <c r="AB43"/>
  <c r="AB47"/>
  <c r="AB51"/>
  <c r="AB55"/>
  <c r="AB59"/>
  <c r="AB63"/>
  <c r="AB67"/>
  <c r="AB71"/>
  <c r="AB75"/>
  <c r="AB79"/>
  <c r="AB83"/>
  <c r="AB29"/>
  <c r="AB21"/>
  <c r="AB13"/>
  <c r="AB5"/>
  <c r="BH30" l="1"/>
  <c r="BD5"/>
  <c r="BE5"/>
  <c r="BG5"/>
  <c r="BH5" s="1"/>
  <c r="BD21"/>
  <c r="BC21"/>
  <c r="BG21"/>
  <c r="BD59"/>
  <c r="BC59"/>
  <c r="BG59"/>
  <c r="BH59" s="1"/>
  <c r="BF51"/>
  <c r="BE51"/>
  <c r="BD43"/>
  <c r="BC43"/>
  <c r="BG43"/>
  <c r="BC58"/>
  <c r="BG58"/>
  <c r="BF58"/>
  <c r="BC50"/>
  <c r="BG50"/>
  <c r="BH50" s="1"/>
  <c r="BF50"/>
  <c r="BC42"/>
  <c r="BG42"/>
  <c r="BF42"/>
  <c r="BC34"/>
  <c r="BG34"/>
  <c r="BH34" s="1"/>
  <c r="BF34"/>
  <c r="BC26"/>
  <c r="BG26"/>
  <c r="BF26"/>
  <c r="BC18"/>
  <c r="BG18"/>
  <c r="BH18" s="1"/>
  <c r="BF18"/>
  <c r="BC10"/>
  <c r="BG10"/>
  <c r="BF10"/>
  <c r="BF31"/>
  <c r="BE31"/>
  <c r="BF23"/>
  <c r="BE23"/>
  <c r="BF15"/>
  <c r="BE15"/>
  <c r="BF7"/>
  <c r="BE7"/>
  <c r="BD19"/>
  <c r="BC19"/>
  <c r="BG19"/>
  <c r="BD35"/>
  <c r="BC35"/>
  <c r="BG35"/>
  <c r="BD13"/>
  <c r="BC13"/>
  <c r="BG13"/>
  <c r="BH13" s="1"/>
  <c r="BD29"/>
  <c r="BC29"/>
  <c r="BG29"/>
  <c r="BH29" s="1"/>
  <c r="BF55"/>
  <c r="BE55"/>
  <c r="BD47"/>
  <c r="BC47"/>
  <c r="BG47"/>
  <c r="BF39"/>
  <c r="BE39"/>
  <c r="BE54"/>
  <c r="BD54"/>
  <c r="BE46"/>
  <c r="BD46"/>
  <c r="BE38"/>
  <c r="BD38"/>
  <c r="BE30"/>
  <c r="BD30"/>
  <c r="BE22"/>
  <c r="BD22"/>
  <c r="BE14"/>
  <c r="BD14"/>
  <c r="BE6"/>
  <c r="BD6"/>
  <c r="BD11"/>
  <c r="BC11"/>
  <c r="BG11"/>
  <c r="BH11" s="1"/>
  <c r="BD27"/>
  <c r="BC27"/>
  <c r="BG27"/>
  <c r="BH27" s="1"/>
  <c r="BC51"/>
  <c r="BE35"/>
  <c r="BG31"/>
  <c r="BH31" s="1"/>
  <c r="BC23"/>
  <c r="BE19"/>
  <c r="BG15"/>
  <c r="BH15" s="1"/>
  <c r="BC7"/>
  <c r="BF5"/>
  <c r="BE21"/>
  <c r="BD58"/>
  <c r="BD42"/>
  <c r="BD26"/>
  <c r="BD10"/>
  <c r="BE10"/>
  <c r="BE18"/>
  <c r="BE26"/>
  <c r="BE34"/>
  <c r="BE42"/>
  <c r="BE50"/>
  <c r="BE58"/>
  <c r="BF19"/>
  <c r="BF35"/>
  <c r="BF43"/>
  <c r="BD51"/>
  <c r="BF59"/>
  <c r="BE59"/>
  <c r="BG55"/>
  <c r="BH55" s="1"/>
  <c r="BG51"/>
  <c r="BH51" s="1"/>
  <c r="BE43"/>
  <c r="BG39"/>
  <c r="BH39" s="1"/>
  <c r="BC31"/>
  <c r="BE27"/>
  <c r="BG23"/>
  <c r="BH23" s="1"/>
  <c r="BC15"/>
  <c r="BE11"/>
  <c r="BG7"/>
  <c r="BH7" s="1"/>
  <c r="BH56"/>
  <c r="BH40"/>
  <c r="BH24"/>
  <c r="BH8"/>
  <c r="BC5"/>
  <c r="BE29"/>
  <c r="BE13"/>
  <c r="BG54"/>
  <c r="BH54" s="1"/>
  <c r="BD50"/>
  <c r="BF46"/>
  <c r="BH46" s="1"/>
  <c r="BG38"/>
  <c r="BH38" s="1"/>
  <c r="BD34"/>
  <c r="BF30"/>
  <c r="BG22"/>
  <c r="BH22" s="1"/>
  <c r="BD18"/>
  <c r="BF14"/>
  <c r="BH14" s="1"/>
  <c r="BC6"/>
  <c r="BF6"/>
  <c r="BH6" s="1"/>
  <c r="BC14"/>
  <c r="BC22"/>
  <c r="BC30"/>
  <c r="BC38"/>
  <c r="BC46"/>
  <c r="BC54"/>
  <c r="BD7"/>
  <c r="BD15"/>
  <c r="BD23"/>
  <c r="BD31"/>
  <c r="BD39"/>
  <c r="BF47"/>
  <c r="BD55"/>
  <c r="BB5"/>
  <c r="BF21"/>
  <c r="BH35" l="1"/>
  <c r="BH47"/>
  <c r="BH19"/>
  <c r="BH10"/>
  <c r="BH26"/>
  <c r="BH42"/>
  <c r="BH58"/>
  <c r="BH43"/>
  <c r="BH21"/>
</calcChain>
</file>

<file path=xl/sharedStrings.xml><?xml version="1.0" encoding="utf-8"?>
<sst xmlns="http://schemas.openxmlformats.org/spreadsheetml/2006/main" count="426" uniqueCount="205">
  <si>
    <t>Terminal:  Informática/Sistemas de Información</t>
  </si>
  <si>
    <t>Intensidad</t>
  </si>
  <si>
    <t>Min</t>
  </si>
  <si>
    <t>Max</t>
  </si>
  <si>
    <t>Desarrollo de Sistemas de Información</t>
  </si>
  <si>
    <t>Análisis de Requerimientos de Negocios</t>
  </si>
  <si>
    <t>Análisis de Requerimientos Técnicos</t>
  </si>
  <si>
    <t>Modelado y Análisis de Software</t>
  </si>
  <si>
    <t>Diseño de Software</t>
  </si>
  <si>
    <t>Verificación y Validación de Software</t>
  </si>
  <si>
    <t>Proceso de Software</t>
  </si>
  <si>
    <t>Sistemas Embebidos</t>
  </si>
  <si>
    <t>Sistemas Distribuidos</t>
  </si>
  <si>
    <t>Integración de Sistemas</t>
  </si>
  <si>
    <t>Teoría Organizacional</t>
  </si>
  <si>
    <t>Comportamiento Organizacional</t>
  </si>
  <si>
    <t>Teoría General de Sistemas</t>
  </si>
  <si>
    <t>Áreas Funcionales de Negocios</t>
  </si>
  <si>
    <t>Circuitos y Sistemas</t>
  </si>
  <si>
    <t>Diseño VLSI</t>
  </si>
  <si>
    <t>Comunicación Interpersonal</t>
  </si>
  <si>
    <t>Química</t>
  </si>
  <si>
    <t>Economía</t>
  </si>
  <si>
    <t>Matemática</t>
  </si>
  <si>
    <t>Física</t>
  </si>
  <si>
    <t>Otras</t>
  </si>
  <si>
    <t>Ciencas Básicas</t>
  </si>
  <si>
    <t>Tecnologías Básicas</t>
  </si>
  <si>
    <t>Programac.</t>
  </si>
  <si>
    <t>Tecnologías Aplicadas</t>
  </si>
  <si>
    <t>SO</t>
  </si>
  <si>
    <t>BD</t>
  </si>
  <si>
    <t>SI</t>
  </si>
  <si>
    <t>IS</t>
  </si>
  <si>
    <t>RC</t>
  </si>
  <si>
    <t>Complementarias</t>
  </si>
  <si>
    <t>Org.Empr.</t>
  </si>
  <si>
    <t>Legislac.</t>
  </si>
  <si>
    <t>Gest.Amb.</t>
  </si>
  <si>
    <t>Principios y Diseño de Sistemas Operativos</t>
  </si>
  <si>
    <t>Configuración y Empleo de Sistemas Operativos</t>
  </si>
  <si>
    <t>Principios y Diseño Basados en Redes</t>
  </si>
  <si>
    <t>Configuración y Empleo de Redes</t>
  </si>
  <si>
    <t>Plataformas Tecnológicas</t>
  </si>
  <si>
    <t>Teoría de Computación y Lenguajes de Programación</t>
  </si>
  <si>
    <t>Interacción Hombre-Máquina</t>
  </si>
  <si>
    <t>Visualización y Gráfica</t>
  </si>
  <si>
    <t>Sistemas Inteligentes</t>
  </si>
  <si>
    <t>Computación Científica (Métodos Numéricos)</t>
  </si>
  <si>
    <t>Aspectos Legales, Profesionales, Éticos, y Sociales</t>
  </si>
  <si>
    <t>Fundamentos de Ingeniería de SW</t>
  </si>
  <si>
    <t>Economía de Ingeniería de SW</t>
  </si>
  <si>
    <t>Evolución del Software (Mantenimiento)</t>
  </si>
  <si>
    <t>Teoría de Gestión de la Información (BD)</t>
  </si>
  <si>
    <t>Práctica de Gestión de la Información (BD)</t>
  </si>
  <si>
    <t>Negocios Electrónicos (E-business)</t>
  </si>
  <si>
    <t>Calidad de Software (Análisis)</t>
  </si>
  <si>
    <t>Ingeniería de Sistemas Computacionales</t>
  </si>
  <si>
    <t>Lógica Digital</t>
  </si>
  <si>
    <t>Seguridad: Problemas y Principios</t>
  </si>
  <si>
    <t>Seguridad: Implementación y Gestión</t>
  </si>
  <si>
    <t>Administración de Sistemas</t>
  </si>
  <si>
    <t>Gestión de la Organización de Sistemas de Información</t>
  </si>
  <si>
    <t>Desarrollo de Medios Digitales</t>
  </si>
  <si>
    <t>Soporte Técnico</t>
  </si>
  <si>
    <t>Teoría de la Decisión</t>
  </si>
  <si>
    <t>Gestión del Cambio Organizacional</t>
  </si>
  <si>
    <t>Gestión de Riesgos</t>
  </si>
  <si>
    <t>Gestión de Proyectos</t>
  </si>
  <si>
    <t>Modelos de Negocio</t>
  </si>
  <si>
    <t>Evaluación de Rendimiento de Negocios</t>
  </si>
  <si>
    <t>Electrónica</t>
  </si>
  <si>
    <t>Procesamiento Digital de Señales</t>
  </si>
  <si>
    <t>Pruebas de Hardware y Tolerancia a Fallas</t>
  </si>
  <si>
    <t>Elementos de Matemática</t>
  </si>
  <si>
    <t>Área</t>
  </si>
  <si>
    <t>Organizac. de Comp.</t>
  </si>
  <si>
    <t>Informac. y Comunic.</t>
  </si>
  <si>
    <t>Aut. y Leng.</t>
  </si>
  <si>
    <t>Mat. Discr.</t>
  </si>
  <si>
    <t>T.Stmas. y Mod.</t>
  </si>
  <si>
    <t>TB</t>
  </si>
  <si>
    <t>X</t>
  </si>
  <si>
    <t>CB/TB</t>
  </si>
  <si>
    <t>TA</t>
  </si>
  <si>
    <t>TB/TA</t>
  </si>
  <si>
    <t>CB</t>
  </si>
  <si>
    <t>CO</t>
  </si>
  <si>
    <t>TA/CO</t>
  </si>
  <si>
    <t>Transv.</t>
  </si>
  <si>
    <t>CB/TB/TA</t>
  </si>
  <si>
    <t>Carga Horaria</t>
  </si>
  <si>
    <t>INSTRUCCIONES PARA EL LLENADO DE LA PLANILLA</t>
  </si>
  <si>
    <r>
      <t xml:space="preserve">1 - A partir de la columna "E" en adelante, insertar cada una de las asignaturas </t>
    </r>
    <r>
      <rPr>
        <b/>
        <i/>
        <sz val="10"/>
        <rFont val="Arial"/>
        <family val="2"/>
      </rPr>
      <t>OBLIGATORIAS</t>
    </r>
    <r>
      <rPr>
        <sz val="10"/>
        <rFont val="Arial"/>
        <family val="2"/>
      </rPr>
      <t xml:space="preserve"> del diseño curricular</t>
    </r>
  </si>
  <si>
    <t xml:space="preserve">2 - Para cada asignatura, consignar en sentido vertical, la cantidad de horas destinadas a cada Área de Conocimiento </t>
  </si>
  <si>
    <t xml:space="preserve">3 - En las columnas correspondientes a las SubÁreas según Resolución Ministerial 768/2009, donde actualmente hay una "X", </t>
  </si>
  <si>
    <t xml:space="preserve">    colocar las horas correspondientes - Donde se ha determinado que un Área de Conocimiento dse corresponde con más de  </t>
  </si>
  <si>
    <t xml:space="preserve">    de un Subárea de la Resolución Ministerial (más de una cruz en sentido horizontal), deberá reemplazarse cada cruz por</t>
  </si>
  <si>
    <r>
      <t xml:space="preserve">    la cantidad de horas correspondientes a cada Subárea. El total de horas en cada fila de las Subáreas, deberá coincidir con </t>
    </r>
    <r>
      <rPr>
        <sz val="10"/>
        <rFont val="Arial"/>
        <family val="2"/>
      </rPr>
      <t>columna</t>
    </r>
  </si>
  <si>
    <t xml:space="preserve">    el TOTAL de horas que figura en la columna "TOTAL" marcada en amarillo. </t>
  </si>
  <si>
    <r>
      <t xml:space="preserve">4 - </t>
    </r>
    <r>
      <rPr>
        <b/>
        <i/>
        <sz val="10"/>
        <rFont val="Arial"/>
        <family val="2"/>
      </rPr>
      <t xml:space="preserve">SÓLO DEBERÁN INCLUÍRSE LAS ASIGNATURAS OBLIGATORIAS DEL DISEÑO CURRICULAR - </t>
    </r>
    <r>
      <rPr>
        <b/>
        <sz val="10"/>
        <rFont val="Arial"/>
        <family val="2"/>
      </rPr>
      <t>NO INCLUÍR ELECTIVAS</t>
    </r>
  </si>
  <si>
    <t xml:space="preserve">    de las indicadas en la columna "B" en la que la asignatura tenga contenido. Asegurarse que la sumatoria en sentido</t>
  </si>
  <si>
    <t xml:space="preserve">   vertical a través de todas las áreas de conocimiento, de el total de horas de la asignatura.</t>
  </si>
  <si>
    <t xml:space="preserve">5 - Las columnas correspondientes a las Asignaturas son información interna que ayudarán a confeccionar la Tabla y no deben ser </t>
  </si>
  <si>
    <t xml:space="preserve">    obligatoriamente entregadas. Asegúrese, antes de eliminarlas, de salvar la columna TOTAL copiándola y pegándola como "valores"</t>
  </si>
  <si>
    <t xml:space="preserve">    para no perderla. Es conveniente, de todos modos, guardar la palnilla original para futuras actividades.</t>
  </si>
  <si>
    <t xml:space="preserve">   la Coordinación de RIISIC.</t>
  </si>
  <si>
    <t xml:space="preserve">   Si lo desea, envíe la planilla completa con las asignaturas incluídas, el trabajo de extraer la información de las columnas se hará en </t>
  </si>
  <si>
    <t>Áreas según Res. Ministerial 786/2009</t>
  </si>
  <si>
    <t>Area de Conocimiento IEEE/ACM</t>
  </si>
  <si>
    <t>Elementos de Programación</t>
  </si>
  <si>
    <t>Programación Integrativa</t>
  </si>
  <si>
    <t>Algoritmos y Complejidad</t>
  </si>
  <si>
    <t>Arquitectura y Organización de Computadoras</t>
  </si>
  <si>
    <t>FICH - UNL</t>
  </si>
  <si>
    <t>Facultad</t>
  </si>
  <si>
    <t>FI - UNSL</t>
  </si>
  <si>
    <t>Notas:</t>
  </si>
  <si>
    <t>De UNSL:</t>
  </si>
  <si>
    <t>Entendemos como: Role of integrative programming in information technology: operating systems, system management, application reuse. Tools and techniques for integrative programming, such as Perl, TCL/tk, VBscript and Python. Script programming development environments. Role of scripting in system installation and management. Client-server architecture. Interface management, wrappers, facades, brokers and proxies. XML and XML-related technologies, with emphasis on data exchange for application/system integration. Integration technologies, such as web services, Ruby on Rails, CORBA and DCOM. Integration platforms, such as .net and J2EE. Referencia: California State University.</t>
  </si>
  <si>
    <t>"Programación Integrativa"</t>
  </si>
  <si>
    <t>UTN - FR LP</t>
  </si>
  <si>
    <t>UTN La Plata</t>
  </si>
  <si>
    <t>UTN - FR SF</t>
  </si>
  <si>
    <t>UNNOBA</t>
  </si>
  <si>
    <t>EST</t>
  </si>
  <si>
    <t>FI - UNJU</t>
  </si>
  <si>
    <t>FI - UNLaM</t>
  </si>
  <si>
    <t>UP</t>
  </si>
  <si>
    <t>Agrega Áreas</t>
  </si>
  <si>
    <t xml:space="preserve">Agrega Áreas </t>
  </si>
  <si>
    <t>UTN - FRD</t>
  </si>
  <si>
    <t>UTN Santa Fé</t>
  </si>
  <si>
    <t>Presentó con decimales, se redondeó para faciltar la presentación</t>
  </si>
  <si>
    <t>UTN - FRC</t>
  </si>
  <si>
    <t>IUA</t>
  </si>
  <si>
    <t>UN LaPampa</t>
  </si>
  <si>
    <t>UNCAUS</t>
  </si>
  <si>
    <t>PROMEDIO</t>
  </si>
  <si>
    <t>RANGO</t>
  </si>
  <si>
    <t>MEDIANA</t>
  </si>
  <si>
    <t>DESVÍO ESTÁNDAR</t>
  </si>
  <si>
    <t>MÍNIMO</t>
  </si>
  <si>
    <t>MÁXIMO</t>
  </si>
  <si>
    <t xml:space="preserve"> CANTIDAD DE FACULTADES</t>
  </si>
  <si>
    <t>UNICEN</t>
  </si>
  <si>
    <t>UNS</t>
  </si>
  <si>
    <t xml:space="preserve">UNS     </t>
  </si>
  <si>
    <t>Fisica</t>
  </si>
  <si>
    <t>Proyecto Final</t>
  </si>
  <si>
    <t>Practica Profesional Supervisada</t>
  </si>
  <si>
    <t>UFASTA</t>
  </si>
  <si>
    <t>UTN - FR Sfco</t>
  </si>
  <si>
    <t>UCASAL</t>
  </si>
  <si>
    <t>FI-UBA</t>
  </si>
  <si>
    <t>Quimica</t>
  </si>
  <si>
    <t>Trabajo Prof / Tesis</t>
  </si>
  <si>
    <t>Economia</t>
  </si>
  <si>
    <t>U Austral</t>
  </si>
  <si>
    <t>UAI</t>
  </si>
  <si>
    <t>Idioma Extranjero</t>
  </si>
  <si>
    <t>Otros conocimientos de matemática</t>
  </si>
  <si>
    <t>Formación Integral</t>
  </si>
  <si>
    <t>Elementos de la Teoría de las Transformadas Lineales</t>
  </si>
  <si>
    <t xml:space="preserve">Sistemas de representación </t>
  </si>
  <si>
    <t>Teoría de Información</t>
  </si>
  <si>
    <t>Principios de Comunicaciones</t>
  </si>
  <si>
    <t>Tecnología de Comunicaciones</t>
  </si>
  <si>
    <t>Técnicas de Simulación Discreta y Continua</t>
  </si>
  <si>
    <t>Teoría de Control Automático y Cibernética</t>
  </si>
  <si>
    <t>Auditoría y Peritaje</t>
  </si>
  <si>
    <t>Complementarios</t>
  </si>
  <si>
    <t xml:space="preserve">Legislación General </t>
  </si>
  <si>
    <t>Macroeconomía</t>
  </si>
  <si>
    <t>Economía de la Empresa</t>
  </si>
  <si>
    <t>Práctica Profesional Supervisada</t>
  </si>
  <si>
    <t xml:space="preserve">Economía </t>
  </si>
  <si>
    <t>Seguridad e Higiene Laboral y Protección Ambiental</t>
  </si>
  <si>
    <t>Macro y Microeconomía</t>
  </si>
  <si>
    <t>Proyecto de Investigación</t>
  </si>
  <si>
    <t>Informática Forense</t>
  </si>
  <si>
    <t>UTN - FR Mza</t>
  </si>
  <si>
    <t>TOTAL DE HORAS CONSIGNADAS:</t>
  </si>
  <si>
    <t>REV 0: CONTIENE SÓLO LA REVISIÓN</t>
  </si>
  <si>
    <t>UMM</t>
  </si>
  <si>
    <t>SE ASIGNÓ EL VALOR DE INTENSIDAD SEGÚN MEDIANA</t>
  </si>
  <si>
    <t>Electivas</t>
  </si>
  <si>
    <t>73-a</t>
  </si>
  <si>
    <t>73-b</t>
  </si>
  <si>
    <t>ÁREAS DE CONOCIMIENTO - RIISIC: REALIDAD NACIONAL - PLANILLA DEFINITIVA REUNIÓN DE CÓRDOBA NOVIEMBRE 2013</t>
  </si>
  <si>
    <t xml:space="preserve">SE CALCULÓ INTENSIDAD RIISIC TOMANDO EL MAYOR PROMEDIO (MEDIANA) Y NORMALIZÁNDOLO RESPECTO DE ÉL, ASIGNÁNDOLE "5" A ESE VALOR MAYOR     (Elementos de Programación, excluído Elemenots de Matemática, en el que algunas Facultades incluyeron todas las Matemáticas básicas) </t>
  </si>
  <si>
    <t>TOTAL X AREA Res. 786</t>
  </si>
  <si>
    <t>Exigencia Res. 786</t>
  </si>
  <si>
    <t>% logro</t>
  </si>
  <si>
    <t>Item 1</t>
  </si>
  <si>
    <t>Item 2</t>
  </si>
  <si>
    <t>% Aporte Item 1</t>
  </si>
  <si>
    <t>% Aporte Item 2</t>
  </si>
  <si>
    <t>Item 3</t>
  </si>
  <si>
    <t>% Aporte Item 3</t>
  </si>
  <si>
    <t>Item 4</t>
  </si>
  <si>
    <t>% Aporte Item 4</t>
  </si>
  <si>
    <t xml:space="preserve">ÁREAS DE CONOCIMIENTO POSIBLES NO CONTEMPLADAS EN IEEE/ACM </t>
  </si>
  <si>
    <t>Mediana</t>
  </si>
  <si>
    <t>Rango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</si>
</sst>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21" fillId="0" borderId="0" applyFont="0" applyFill="0" applyBorder="0" applyAlignment="0" applyProtection="0"/>
  </cellStyleXfs>
  <cellXfs count="241">
    <xf numFmtId="0" fontId="0" fillId="0" borderId="0" xfId="0"/>
    <xf numFmtId="0" fontId="6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3" borderId="1" xfId="1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/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0" fillId="0" borderId="0" xfId="0" applyFill="1" applyBorder="1"/>
    <xf numFmtId="0" fontId="11" fillId="7" borderId="1" xfId="1" applyFont="1" applyFill="1" applyBorder="1" applyAlignment="1">
      <alignment horizontal="center" vertical="center"/>
    </xf>
    <xf numFmtId="0" fontId="0" fillId="7" borderId="0" xfId="0" applyFill="1"/>
    <xf numFmtId="0" fontId="13" fillId="7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textRotation="90" wrapText="1"/>
    </xf>
    <xf numFmtId="0" fontId="11" fillId="9" borderId="1" xfId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0" borderId="1" xfId="0" applyBorder="1"/>
    <xf numFmtId="0" fontId="7" fillId="0" borderId="7" xfId="0" applyFont="1" applyFill="1" applyBorder="1"/>
    <xf numFmtId="0" fontId="0" fillId="0" borderId="7" xfId="0" applyBorder="1"/>
    <xf numFmtId="0" fontId="7" fillId="0" borderId="2" xfId="0" applyFont="1" applyFill="1" applyBorder="1"/>
    <xf numFmtId="0" fontId="0" fillId="0" borderId="2" xfId="0" applyBorder="1"/>
    <xf numFmtId="0" fontId="7" fillId="0" borderId="8" xfId="0" applyFont="1" applyFill="1" applyBorder="1"/>
    <xf numFmtId="0" fontId="0" fillId="0" borderId="9" xfId="0" applyBorder="1"/>
    <xf numFmtId="0" fontId="0" fillId="0" borderId="10" xfId="0" applyBorder="1"/>
    <xf numFmtId="0" fontId="12" fillId="0" borderId="11" xfId="0" applyFont="1" applyFill="1" applyBorder="1"/>
    <xf numFmtId="0" fontId="0" fillId="7" borderId="0" xfId="0" applyFill="1" applyBorder="1"/>
    <xf numFmtId="0" fontId="14" fillId="7" borderId="0" xfId="0" applyFont="1" applyFill="1" applyBorder="1" applyAlignment="1">
      <alignment horizontal="center"/>
    </xf>
    <xf numFmtId="0" fontId="15" fillId="7" borderId="0" xfId="0" applyFont="1" applyFill="1" applyBorder="1"/>
    <xf numFmtId="0" fontId="0" fillId="9" borderId="0" xfId="0" applyFill="1"/>
    <xf numFmtId="0" fontId="0" fillId="4" borderId="0" xfId="0" applyFill="1"/>
    <xf numFmtId="0" fontId="7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5" fillId="9" borderId="0" xfId="0" applyFont="1" applyFill="1"/>
    <xf numFmtId="0" fontId="0" fillId="0" borderId="1" xfId="0" applyFill="1" applyBorder="1"/>
    <xf numFmtId="0" fontId="0" fillId="0" borderId="7" xfId="0" applyFill="1" applyBorder="1"/>
    <xf numFmtId="0" fontId="0" fillId="0" borderId="14" xfId="0" applyFill="1" applyBorder="1"/>
    <xf numFmtId="0" fontId="0" fillId="10" borderId="0" xfId="0" applyFill="1"/>
    <xf numFmtId="0" fontId="5" fillId="10" borderId="0" xfId="0" applyFont="1" applyFill="1"/>
    <xf numFmtId="0" fontId="0" fillId="0" borderId="9" xfId="0" applyFill="1" applyBorder="1"/>
    <xf numFmtId="0" fontId="0" fillId="0" borderId="15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17" xfId="0" applyFill="1" applyBorder="1"/>
    <xf numFmtId="0" fontId="16" fillId="0" borderId="0" xfId="0" applyFont="1"/>
    <xf numFmtId="0" fontId="6" fillId="0" borderId="1" xfId="1" applyFont="1" applyFill="1" applyBorder="1" applyAlignment="1">
      <alignment horizont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/>
    </xf>
    <xf numFmtId="0" fontId="0" fillId="0" borderId="23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7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  <xf numFmtId="1" fontId="1" fillId="0" borderId="4" xfId="1" applyNumberFormat="1" applyFont="1" applyFill="1" applyBorder="1" applyAlignment="1">
      <alignment horizontal="center" wrapText="1"/>
    </xf>
    <xf numFmtId="1" fontId="1" fillId="0" borderId="2" xfId="1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8" borderId="2" xfId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/>
    <xf numFmtId="0" fontId="1" fillId="0" borderId="24" xfId="0" applyFont="1" applyFill="1" applyBorder="1" applyAlignment="1">
      <alignment horizontal="center"/>
    </xf>
    <xf numFmtId="0" fontId="7" fillId="0" borderId="8" xfId="0" applyFont="1" applyBorder="1"/>
    <xf numFmtId="0" fontId="1" fillId="0" borderId="25" xfId="0" applyFont="1" applyFill="1" applyBorder="1" applyAlignment="1">
      <alignment horizontal="center"/>
    </xf>
    <xf numFmtId="0" fontId="7" fillId="0" borderId="12" xfId="0" applyFont="1" applyBorder="1"/>
    <xf numFmtId="0" fontId="7" fillId="0" borderId="4" xfId="0" applyFont="1" applyBorder="1"/>
    <xf numFmtId="0" fontId="7" fillId="0" borderId="13" xfId="0" applyFont="1" applyBorder="1"/>
    <xf numFmtId="0" fontId="1" fillId="0" borderId="26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7" fillId="11" borderId="2" xfId="0" applyFont="1" applyFill="1" applyBorder="1"/>
    <xf numFmtId="0" fontId="7" fillId="11" borderId="1" xfId="0" applyFont="1" applyFill="1" applyBorder="1"/>
    <xf numFmtId="0" fontId="7" fillId="11" borderId="7" xfId="0" applyFont="1" applyFill="1" applyBorder="1"/>
    <xf numFmtId="0" fontId="1" fillId="0" borderId="27" xfId="1" applyFont="1" applyFill="1" applyBorder="1" applyAlignment="1">
      <alignment horizontal="center" wrapText="1"/>
    </xf>
    <xf numFmtId="0" fontId="0" fillId="0" borderId="25" xfId="0" applyFill="1" applyBorder="1"/>
    <xf numFmtId="0" fontId="0" fillId="0" borderId="26" xfId="0" applyFill="1" applyBorder="1"/>
    <xf numFmtId="0" fontId="1" fillId="0" borderId="9" xfId="1" applyFont="1" applyFill="1" applyBorder="1" applyAlignment="1">
      <alignment horizontal="center" wrapText="1"/>
    </xf>
    <xf numFmtId="0" fontId="1" fillId="0" borderId="15" xfId="1" applyFont="1" applyFill="1" applyBorder="1" applyAlignment="1">
      <alignment horizontal="center" wrapText="1"/>
    </xf>
    <xf numFmtId="0" fontId="1" fillId="0" borderId="28" xfId="1" applyFont="1" applyFill="1" applyBorder="1" applyAlignment="1">
      <alignment horizontal="center" wrapText="1"/>
    </xf>
    <xf numFmtId="0" fontId="1" fillId="0" borderId="29" xfId="1" applyFont="1" applyFill="1" applyBorder="1" applyAlignment="1">
      <alignment horizontal="center" wrapText="1"/>
    </xf>
    <xf numFmtId="0" fontId="0" fillId="0" borderId="6" xfId="0" applyFill="1" applyBorder="1"/>
    <xf numFmtId="0" fontId="0" fillId="0" borderId="24" xfId="0" applyFill="1" applyBorder="1"/>
    <xf numFmtId="0" fontId="1" fillId="0" borderId="30" xfId="1" applyFont="1" applyFill="1" applyBorder="1" applyAlignment="1">
      <alignment horizontal="center" wrapText="1"/>
    </xf>
    <xf numFmtId="0" fontId="0" fillId="11" borderId="0" xfId="0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2" borderId="0" xfId="0" applyFill="1"/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7" fillId="12" borderId="45" xfId="0" applyFont="1" applyFill="1" applyBorder="1"/>
    <xf numFmtId="1" fontId="1" fillId="12" borderId="27" xfId="0" applyNumberFormat="1" applyFont="1" applyFill="1" applyBorder="1" applyAlignment="1">
      <alignment horizontal="center"/>
    </xf>
    <xf numFmtId="1" fontId="1" fillId="12" borderId="39" xfId="0" applyNumberFormat="1" applyFont="1" applyFill="1" applyBorder="1" applyAlignment="1">
      <alignment horizontal="center"/>
    </xf>
    <xf numFmtId="0" fontId="7" fillId="13" borderId="7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1" fillId="12" borderId="0" xfId="0" applyNumberFormat="1" applyFont="1" applyFill="1" applyBorder="1" applyAlignment="1">
      <alignment horizontal="center"/>
    </xf>
    <xf numFmtId="1" fontId="1" fillId="14" borderId="7" xfId="0" applyNumberFormat="1" applyFont="1" applyFill="1" applyBorder="1" applyAlignment="1">
      <alignment horizontal="center"/>
    </xf>
    <xf numFmtId="1" fontId="1" fillId="14" borderId="9" xfId="0" applyNumberFormat="1" applyFont="1" applyFill="1" applyBorder="1" applyAlignment="1">
      <alignment horizontal="center"/>
    </xf>
    <xf numFmtId="1" fontId="1" fillId="14" borderId="15" xfId="0" applyNumberFormat="1" applyFont="1" applyFill="1" applyBorder="1" applyAlignment="1">
      <alignment horizontal="center"/>
    </xf>
    <xf numFmtId="1" fontId="1" fillId="14" borderId="10" xfId="0" applyNumberFormat="1" applyFont="1" applyFill="1" applyBorder="1" applyAlignment="1">
      <alignment horizontal="center"/>
    </xf>
    <xf numFmtId="1" fontId="1" fillId="14" borderId="16" xfId="0" applyNumberFormat="1" applyFont="1" applyFill="1" applyBorder="1" applyAlignment="1">
      <alignment horizontal="center"/>
    </xf>
    <xf numFmtId="1" fontId="1" fillId="14" borderId="2" xfId="0" applyNumberFormat="1" applyFont="1" applyFill="1" applyBorder="1" applyAlignment="1">
      <alignment horizontal="center"/>
    </xf>
    <xf numFmtId="1" fontId="1" fillId="14" borderId="1" xfId="0" applyNumberFormat="1" applyFont="1" applyFill="1" applyBorder="1" applyAlignment="1">
      <alignment horizontal="center"/>
    </xf>
    <xf numFmtId="1" fontId="1" fillId="14" borderId="1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textRotation="90" wrapText="1"/>
    </xf>
    <xf numFmtId="0" fontId="6" fillId="2" borderId="36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horizontal="center" vertical="center" textRotation="90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164" fontId="0" fillId="0" borderId="0" xfId="0" applyNumberFormat="1" applyBorder="1"/>
    <xf numFmtId="9" fontId="0" fillId="0" borderId="0" xfId="2" applyFont="1" applyBorder="1"/>
    <xf numFmtId="164" fontId="3" fillId="12" borderId="37" xfId="1" applyNumberFormat="1" applyFont="1" applyFill="1" applyBorder="1" applyAlignment="1">
      <alignment horizontal="center" wrapText="1"/>
    </xf>
    <xf numFmtId="164" fontId="3" fillId="12" borderId="45" xfId="1" applyNumberFormat="1" applyFont="1" applyFill="1" applyBorder="1" applyAlignment="1">
      <alignment horizontal="center" wrapText="1"/>
    </xf>
    <xf numFmtId="164" fontId="3" fillId="12" borderId="0" xfId="1" applyNumberFormat="1" applyFont="1" applyFill="1" applyBorder="1" applyAlignment="1">
      <alignment horizontal="center" wrapText="1"/>
    </xf>
    <xf numFmtId="164" fontId="3" fillId="1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9" fontId="0" fillId="0" borderId="0" xfId="2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14" borderId="30" xfId="0" applyNumberFormat="1" applyFont="1" applyFill="1" applyBorder="1" applyAlignment="1">
      <alignment horizontal="center"/>
    </xf>
    <xf numFmtId="0" fontId="0" fillId="12" borderId="37" xfId="0" applyFill="1" applyBorder="1"/>
    <xf numFmtId="0" fontId="0" fillId="12" borderId="33" xfId="0" applyFill="1" applyBorder="1"/>
    <xf numFmtId="0" fontId="17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11" borderId="6" xfId="0" applyFont="1" applyFill="1" applyBorder="1"/>
    <xf numFmtId="0" fontId="5" fillId="11" borderId="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1" fontId="1" fillId="14" borderId="8" xfId="0" applyNumberFormat="1" applyFont="1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5" fillId="14" borderId="54" xfId="0" applyFont="1" applyFill="1" applyBorder="1" applyAlignment="1">
      <alignment horizontal="center" vertical="center"/>
    </xf>
    <xf numFmtId="0" fontId="0" fillId="14" borderId="51" xfId="0" applyFill="1" applyBorder="1"/>
    <xf numFmtId="1" fontId="1" fillId="14" borderId="17" xfId="0" applyNumberFormat="1" applyFont="1" applyFill="1" applyBorder="1" applyAlignment="1">
      <alignment horizontal="center"/>
    </xf>
    <xf numFmtId="0" fontId="0" fillId="14" borderId="12" xfId="0" applyFill="1" applyBorder="1"/>
    <xf numFmtId="0" fontId="0" fillId="14" borderId="8" xfId="0" applyFill="1" applyBorder="1"/>
    <xf numFmtId="0" fontId="0" fillId="14" borderId="13" xfId="0" applyFill="1" applyBorder="1"/>
    <xf numFmtId="0" fontId="0" fillId="14" borderId="4" xfId="0" applyFill="1" applyBorder="1"/>
    <xf numFmtId="0" fontId="0" fillId="11" borderId="44" xfId="0" applyFill="1" applyBorder="1" applyAlignment="1">
      <alignment horizontal="center" vertical="center"/>
    </xf>
    <xf numFmtId="0" fontId="7" fillId="11" borderId="9" xfId="0" applyFont="1" applyFill="1" applyBorder="1"/>
    <xf numFmtId="0" fontId="5" fillId="11" borderId="11" xfId="0" applyFont="1" applyFill="1" applyBorder="1" applyAlignment="1">
      <alignment horizontal="center" vertical="center"/>
    </xf>
    <xf numFmtId="0" fontId="7" fillId="11" borderId="10" xfId="0" applyFont="1" applyFill="1" applyBorder="1"/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3">
    <cellStyle name="Normal" xfId="0" builtinId="0"/>
    <cellStyle name="Normal 7" xfId="1"/>
    <cellStyle name="Porcentual" xfId="2" builtinId="5"/>
  </cellStyles>
  <dxfs count="0"/>
  <tableStyles count="0" defaultTableStyle="TableStyleMedium9" defaultPivotStyle="PivotStyleLight16"/>
  <colors>
    <mruColors>
      <color rgb="FF99CCFF"/>
      <color rgb="FF66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8"/>
  <sheetViews>
    <sheetView topLeftCell="AG1" zoomScale="75" zoomScaleNormal="75" workbookViewId="0">
      <selection activeCell="AX5" sqref="AX5"/>
    </sheetView>
  </sheetViews>
  <sheetFormatPr baseColWidth="10" defaultColWidth="11.42578125" defaultRowHeight="12.75"/>
  <cols>
    <col min="1" max="1" width="6.85546875" customWidth="1"/>
    <col min="2" max="2" width="49.5703125" customWidth="1"/>
    <col min="3" max="26" width="5.7109375" customWidth="1"/>
    <col min="27" max="28" width="5.7109375" style="15" customWidth="1"/>
    <col min="29" max="53" width="5.7109375" customWidth="1"/>
    <col min="54" max="54" width="7.140625" customWidth="1"/>
    <col min="55" max="59" width="8.28515625" customWidth="1"/>
    <col min="60" max="60" width="7.85546875" customWidth="1"/>
    <col min="61" max="61" width="10.140625" customWidth="1"/>
    <col min="62" max="80" width="4.28515625" customWidth="1"/>
  </cols>
  <sheetData>
    <row r="1" spans="1:97" ht="30" customHeight="1">
      <c r="B1" s="60" t="s">
        <v>183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97" ht="18.75" customHeight="1">
      <c r="A2" s="161" t="s">
        <v>0</v>
      </c>
      <c r="B2" s="161"/>
      <c r="C2" s="161"/>
      <c r="D2" s="16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3"/>
      <c r="AB2" s="103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166" t="s">
        <v>75</v>
      </c>
      <c r="BJ2" s="175" t="s">
        <v>108</v>
      </c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</row>
    <row r="3" spans="1:97" ht="29.25" customHeight="1">
      <c r="A3" s="162"/>
      <c r="B3" s="163" t="s">
        <v>109</v>
      </c>
      <c r="C3" s="165" t="s">
        <v>1</v>
      </c>
      <c r="D3" s="165"/>
      <c r="E3" s="172" t="s">
        <v>115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4"/>
      <c r="BC3" s="169" t="s">
        <v>91</v>
      </c>
      <c r="BD3" s="170"/>
      <c r="BE3" s="170"/>
      <c r="BF3" s="170"/>
      <c r="BG3" s="170"/>
      <c r="BH3" s="171"/>
      <c r="BI3" s="167"/>
      <c r="BJ3" s="175" t="s">
        <v>26</v>
      </c>
      <c r="BK3" s="175"/>
      <c r="BL3" s="175"/>
      <c r="BM3" s="175"/>
      <c r="BN3" s="175" t="s">
        <v>27</v>
      </c>
      <c r="BO3" s="175"/>
      <c r="BP3" s="175"/>
      <c r="BQ3" s="175"/>
      <c r="BR3" s="175"/>
      <c r="BS3" s="175"/>
      <c r="BT3" s="175" t="s">
        <v>29</v>
      </c>
      <c r="BU3" s="175"/>
      <c r="BV3" s="175"/>
      <c r="BW3" s="175"/>
      <c r="BX3" s="175"/>
      <c r="BY3" s="175" t="s">
        <v>35</v>
      </c>
      <c r="BZ3" s="175"/>
      <c r="CA3" s="175"/>
      <c r="CB3" s="175"/>
    </row>
    <row r="4" spans="1:97" ht="52.5" customHeight="1">
      <c r="A4" s="162"/>
      <c r="B4" s="164"/>
      <c r="C4" s="12" t="s">
        <v>2</v>
      </c>
      <c r="D4" s="12" t="s">
        <v>3</v>
      </c>
      <c r="E4" s="11" t="s">
        <v>114</v>
      </c>
      <c r="F4" s="11" t="s">
        <v>114</v>
      </c>
      <c r="G4" s="61" t="s">
        <v>116</v>
      </c>
      <c r="H4" s="61" t="s">
        <v>116</v>
      </c>
      <c r="I4" s="61" t="s">
        <v>121</v>
      </c>
      <c r="J4" s="61" t="s">
        <v>121</v>
      </c>
      <c r="K4" s="62" t="s">
        <v>123</v>
      </c>
      <c r="L4" s="62" t="s">
        <v>123</v>
      </c>
      <c r="M4" s="62" t="s">
        <v>124</v>
      </c>
      <c r="N4" s="62" t="s">
        <v>124</v>
      </c>
      <c r="O4" s="62" t="s">
        <v>125</v>
      </c>
      <c r="P4" s="62" t="s">
        <v>125</v>
      </c>
      <c r="Q4" s="62" t="s">
        <v>126</v>
      </c>
      <c r="R4" s="62" t="s">
        <v>126</v>
      </c>
      <c r="S4" s="62" t="s">
        <v>127</v>
      </c>
      <c r="T4" s="62" t="s">
        <v>127</v>
      </c>
      <c r="U4" s="62" t="s">
        <v>128</v>
      </c>
      <c r="V4" s="62" t="s">
        <v>128</v>
      </c>
      <c r="W4" s="62" t="s">
        <v>131</v>
      </c>
      <c r="X4" s="62" t="s">
        <v>131</v>
      </c>
      <c r="Y4" s="62" t="s">
        <v>134</v>
      </c>
      <c r="Z4" s="62" t="s">
        <v>134</v>
      </c>
      <c r="AA4" s="62" t="s">
        <v>135</v>
      </c>
      <c r="AB4" s="62" t="s">
        <v>135</v>
      </c>
      <c r="AC4" s="62" t="s">
        <v>136</v>
      </c>
      <c r="AD4" s="62" t="s">
        <v>136</v>
      </c>
      <c r="AE4" s="62" t="s">
        <v>137</v>
      </c>
      <c r="AF4" s="62" t="s">
        <v>137</v>
      </c>
      <c r="AG4" s="62" t="s">
        <v>145</v>
      </c>
      <c r="AH4" s="62" t="s">
        <v>145</v>
      </c>
      <c r="AI4" s="62" t="s">
        <v>146</v>
      </c>
      <c r="AJ4" s="62" t="s">
        <v>146</v>
      </c>
      <c r="AK4" s="62" t="s">
        <v>151</v>
      </c>
      <c r="AL4" s="62" t="s">
        <v>151</v>
      </c>
      <c r="AM4" s="62" t="s">
        <v>152</v>
      </c>
      <c r="AN4" s="62" t="s">
        <v>152</v>
      </c>
      <c r="AO4" s="62" t="s">
        <v>153</v>
      </c>
      <c r="AP4" s="62" t="s">
        <v>153</v>
      </c>
      <c r="AQ4" s="62" t="s">
        <v>158</v>
      </c>
      <c r="AR4" s="62" t="s">
        <v>158</v>
      </c>
      <c r="AS4" s="62" t="s">
        <v>181</v>
      </c>
      <c r="AT4" s="62" t="s">
        <v>181</v>
      </c>
      <c r="AU4" s="62" t="s">
        <v>159</v>
      </c>
      <c r="AV4" s="62" t="s">
        <v>159</v>
      </c>
      <c r="AW4" s="62" t="s">
        <v>184</v>
      </c>
      <c r="AX4" s="62" t="s">
        <v>184</v>
      </c>
      <c r="AY4" s="62" t="s">
        <v>151</v>
      </c>
      <c r="AZ4" s="62" t="s">
        <v>151</v>
      </c>
      <c r="BA4" s="61"/>
      <c r="BB4" s="25" t="s">
        <v>144</v>
      </c>
      <c r="BC4" s="22" t="s">
        <v>138</v>
      </c>
      <c r="BD4" s="24" t="s">
        <v>141</v>
      </c>
      <c r="BE4" s="26" t="s">
        <v>140</v>
      </c>
      <c r="BF4" s="26" t="s">
        <v>142</v>
      </c>
      <c r="BG4" s="26" t="s">
        <v>143</v>
      </c>
      <c r="BH4" s="26" t="s">
        <v>139</v>
      </c>
      <c r="BI4" s="168"/>
      <c r="BJ4" s="1" t="s">
        <v>23</v>
      </c>
      <c r="BK4" s="1" t="s">
        <v>24</v>
      </c>
      <c r="BL4" s="1" t="s">
        <v>21</v>
      </c>
      <c r="BM4" s="1" t="s">
        <v>25</v>
      </c>
      <c r="BN4" s="1" t="s">
        <v>76</v>
      </c>
      <c r="BO4" s="1" t="s">
        <v>77</v>
      </c>
      <c r="BP4" s="1" t="s">
        <v>28</v>
      </c>
      <c r="BQ4" s="1" t="s">
        <v>78</v>
      </c>
      <c r="BR4" s="1" t="s">
        <v>79</v>
      </c>
      <c r="BS4" s="1" t="s">
        <v>80</v>
      </c>
      <c r="BT4" s="1" t="s">
        <v>30</v>
      </c>
      <c r="BU4" s="1" t="s">
        <v>34</v>
      </c>
      <c r="BV4" s="1" t="s">
        <v>31</v>
      </c>
      <c r="BW4" s="1" t="s">
        <v>32</v>
      </c>
      <c r="BX4" s="1" t="s">
        <v>33</v>
      </c>
      <c r="BY4" s="1" t="s">
        <v>22</v>
      </c>
      <c r="BZ4" s="1" t="s">
        <v>36</v>
      </c>
      <c r="CA4" s="1" t="s">
        <v>37</v>
      </c>
      <c r="CB4" s="1" t="s">
        <v>38</v>
      </c>
    </row>
    <row r="5" spans="1:97" s="15" customFormat="1" ht="15" customHeight="1">
      <c r="A5" s="70">
        <v>1</v>
      </c>
      <c r="B5" s="2" t="s">
        <v>110</v>
      </c>
      <c r="C5" s="70">
        <v>3</v>
      </c>
      <c r="D5" s="70">
        <v>4</v>
      </c>
      <c r="E5" s="71">
        <v>270</v>
      </c>
      <c r="F5" s="71">
        <f t="shared" ref="F5:F36" si="0">(E5/E$88)*1000</f>
        <v>96.60107334525938</v>
      </c>
      <c r="G5" s="71">
        <v>290</v>
      </c>
      <c r="H5" s="71">
        <f t="shared" ref="H5:H68" si="1">(G5/G$88)*1000</f>
        <v>94.77124183006535</v>
      </c>
      <c r="I5" s="72">
        <v>202</v>
      </c>
      <c r="J5" s="71">
        <f t="shared" ref="J5:J36" si="2">(I5/I$88)*1000</f>
        <v>71.809456096693921</v>
      </c>
      <c r="K5" s="73">
        <v>144.75</v>
      </c>
      <c r="L5" s="71">
        <f t="shared" ref="L5:L36" si="3">(K5/K$88)*1000</f>
        <v>52.246886843530049</v>
      </c>
      <c r="M5" s="71">
        <v>206</v>
      </c>
      <c r="N5" s="71">
        <f t="shared" ref="N5:N36" si="4">(M5/M$88)*1000</f>
        <v>88.793103448275858</v>
      </c>
      <c r="O5" s="63">
        <v>226</v>
      </c>
      <c r="P5" s="71">
        <f t="shared" ref="P5:P36" si="5">(O5/O$88)*1000</f>
        <v>74.735449735449734</v>
      </c>
      <c r="Q5" s="71">
        <v>198</v>
      </c>
      <c r="R5" s="71">
        <f t="shared" ref="R5:R36" si="6">(Q5/Q$88)*1000</f>
        <v>71.79115300942712</v>
      </c>
      <c r="S5" s="71">
        <v>128</v>
      </c>
      <c r="T5" s="71">
        <f t="shared" ref="T5:T36" si="7">(S5/S$88)*1000</f>
        <v>58.715596330275233</v>
      </c>
      <c r="U5" s="71">
        <v>241</v>
      </c>
      <c r="V5" s="71">
        <f t="shared" ref="V5:V36" si="8">(U5/U$88)*1000</f>
        <v>69.753979739507969</v>
      </c>
      <c r="W5" s="71">
        <v>172</v>
      </c>
      <c r="X5" s="71">
        <f t="shared" ref="X5:X36" si="9">(W5/W$88)*1000</f>
        <v>54.020100502512562</v>
      </c>
      <c r="Y5" s="71">
        <v>86</v>
      </c>
      <c r="Z5" s="71">
        <f t="shared" ref="Z5:Z36" si="10">(Y5/Y$88)*1000</f>
        <v>30.324400564174894</v>
      </c>
      <c r="AA5" s="71">
        <v>256</v>
      </c>
      <c r="AB5" s="71">
        <f t="shared" ref="AB5:AB36" si="11">(AA5/AA$88)*1000</f>
        <v>79.110012360939422</v>
      </c>
      <c r="AC5" s="71">
        <v>275</v>
      </c>
      <c r="AD5" s="71">
        <f t="shared" ref="AD5:AD36" si="12">(AC5/AC$88)*1000</f>
        <v>70.15306122448979</v>
      </c>
      <c r="AE5" s="71">
        <v>125</v>
      </c>
      <c r="AF5" s="71">
        <f t="shared" ref="AF5:AF36" si="13">(AE5/AE$88)*1000</f>
        <v>51.910299003322258</v>
      </c>
      <c r="AG5" s="71">
        <v>399</v>
      </c>
      <c r="AH5" s="71">
        <f t="shared" ref="AH5:AH36" si="14">(AG5/AG$88)*1000</f>
        <v>129.126213592233</v>
      </c>
      <c r="AI5" s="71">
        <v>288</v>
      </c>
      <c r="AJ5" s="71">
        <f t="shared" ref="AJ5:AJ36" si="15">(AI5/AI$88)*1000</f>
        <v>73.022312373225148</v>
      </c>
      <c r="AK5" s="74">
        <v>192</v>
      </c>
      <c r="AL5" s="71">
        <f t="shared" ref="AL5:AL36" si="16">(AK5/AK$88)*1000</f>
        <v>55.299539170506918</v>
      </c>
      <c r="AM5" s="71">
        <v>162</v>
      </c>
      <c r="AN5" s="71">
        <f t="shared" ref="AN5:AN36" si="17">(AM5/AM$88)*1000</f>
        <v>78.94736842105263</v>
      </c>
      <c r="AO5" s="71">
        <v>185</v>
      </c>
      <c r="AP5" s="71">
        <f t="shared" ref="AP5:AP36" si="18">(AO5/AO$88)*1000</f>
        <v>44.815891472868223</v>
      </c>
      <c r="AQ5" s="71">
        <v>128</v>
      </c>
      <c r="AR5" s="71">
        <f t="shared" ref="AR5:AR36" si="19">(AQ5/AQ$88)*1000</f>
        <v>50.753370340999204</v>
      </c>
      <c r="AS5" s="71">
        <v>128</v>
      </c>
      <c r="AT5" s="71">
        <f t="shared" ref="AT5:AT36" si="20">(AS5/AS$88)*1000</f>
        <v>48.201845226887592</v>
      </c>
      <c r="AU5" s="71">
        <v>80</v>
      </c>
      <c r="AV5" s="71">
        <f t="shared" ref="AV5:AV36" si="21">(AU5/AU$88)*1000</f>
        <v>23.62669816893089</v>
      </c>
      <c r="AW5" s="71">
        <v>59</v>
      </c>
      <c r="AX5" s="71">
        <f t="shared" ref="AX5:AX36" si="22">(AW5/AW$88)*1000</f>
        <v>17.43498817966903</v>
      </c>
      <c r="AY5" s="71">
        <v>353</v>
      </c>
      <c r="AZ5" s="71">
        <f t="shared" ref="AZ5:AZ36" si="23">(AY5/AY$88)*1000</f>
        <v>111.35646687697161</v>
      </c>
      <c r="BA5" s="70"/>
      <c r="BB5" s="75">
        <f>COUNT(E5:BA5)</f>
        <v>48</v>
      </c>
      <c r="BC5" s="76">
        <f t="shared" ref="BC5:BC36" si="24">AVERAGE(E5:BA5)</f>
        <v>133.1473022470264</v>
      </c>
      <c r="BD5" s="76">
        <f t="shared" ref="BD5:BD36" si="25">STDEV(E5:BA5)</f>
        <v>91.999218992258321</v>
      </c>
      <c r="BE5" s="77">
        <f t="shared" ref="BE5:BE36" si="26">MEDIAN(E5:BA5)</f>
        <v>95.686157587662365</v>
      </c>
      <c r="BF5" s="77">
        <f t="shared" ref="BF5:BF36" si="27">MIN(E5:BA5)</f>
        <v>17.43498817966903</v>
      </c>
      <c r="BG5" s="77">
        <f t="shared" ref="BG5:BG36" si="28">MAX(E5:BA5)</f>
        <v>399</v>
      </c>
      <c r="BH5" s="77">
        <f t="shared" ref="BH5:BH36" si="29">BG5-BF5</f>
        <v>381.56501182033099</v>
      </c>
      <c r="BI5" s="19" t="s">
        <v>83</v>
      </c>
      <c r="BJ5" s="16"/>
      <c r="BK5" s="16"/>
      <c r="BL5" s="16"/>
      <c r="BM5" s="71" t="s">
        <v>82</v>
      </c>
      <c r="BN5" s="18"/>
      <c r="BO5" s="16"/>
      <c r="BP5" s="71" t="s">
        <v>82</v>
      </c>
      <c r="BQ5" s="16"/>
      <c r="BR5" s="16"/>
      <c r="BS5" s="16"/>
      <c r="BT5" s="17"/>
      <c r="BU5" s="16"/>
      <c r="BV5" s="16"/>
      <c r="BW5" s="16"/>
      <c r="BX5" s="20"/>
      <c r="BY5" s="19"/>
      <c r="BZ5" s="14"/>
      <c r="CA5" s="14"/>
      <c r="CB5" s="14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21"/>
    </row>
    <row r="6" spans="1:97" s="15" customFormat="1" ht="15" customHeight="1">
      <c r="A6" s="70">
        <v>2</v>
      </c>
      <c r="B6" s="2" t="s">
        <v>111</v>
      </c>
      <c r="C6" s="70">
        <v>2</v>
      </c>
      <c r="D6" s="70">
        <v>4</v>
      </c>
      <c r="E6" s="71">
        <v>0</v>
      </c>
      <c r="F6" s="71">
        <f t="shared" si="0"/>
        <v>0</v>
      </c>
      <c r="G6" s="71">
        <v>0</v>
      </c>
      <c r="H6" s="71">
        <f t="shared" si="1"/>
        <v>0</v>
      </c>
      <c r="I6" s="72">
        <v>0</v>
      </c>
      <c r="J6" s="71">
        <f t="shared" si="2"/>
        <v>0</v>
      </c>
      <c r="K6" s="73">
        <v>0</v>
      </c>
      <c r="L6" s="71">
        <f t="shared" si="3"/>
        <v>0</v>
      </c>
      <c r="M6" s="71">
        <v>40</v>
      </c>
      <c r="N6" s="71">
        <f t="shared" si="4"/>
        <v>17.241379310344826</v>
      </c>
      <c r="O6" s="63">
        <v>72</v>
      </c>
      <c r="P6" s="71">
        <f t="shared" si="5"/>
        <v>23.809523809523807</v>
      </c>
      <c r="Q6" s="71">
        <v>53</v>
      </c>
      <c r="R6" s="71">
        <f t="shared" si="6"/>
        <v>19.216823785351703</v>
      </c>
      <c r="S6" s="71">
        <v>12</v>
      </c>
      <c r="T6" s="71">
        <f t="shared" si="7"/>
        <v>5.5045871559633035</v>
      </c>
      <c r="U6" s="71">
        <v>0</v>
      </c>
      <c r="V6" s="71">
        <f t="shared" si="8"/>
        <v>0</v>
      </c>
      <c r="W6" s="71">
        <v>12</v>
      </c>
      <c r="X6" s="71">
        <f t="shared" si="9"/>
        <v>3.7688442211055273</v>
      </c>
      <c r="Y6" s="71">
        <v>0</v>
      </c>
      <c r="Z6" s="71">
        <f t="shared" si="10"/>
        <v>0</v>
      </c>
      <c r="AA6" s="71">
        <v>5</v>
      </c>
      <c r="AB6" s="71">
        <f t="shared" si="11"/>
        <v>1.5451174289245981</v>
      </c>
      <c r="AC6" s="71">
        <v>0</v>
      </c>
      <c r="AD6" s="71">
        <f t="shared" si="12"/>
        <v>0</v>
      </c>
      <c r="AE6" s="71">
        <v>10</v>
      </c>
      <c r="AF6" s="71">
        <f t="shared" si="13"/>
        <v>4.1528239202657806</v>
      </c>
      <c r="AG6" s="71">
        <v>0</v>
      </c>
      <c r="AH6" s="71">
        <f t="shared" si="14"/>
        <v>0</v>
      </c>
      <c r="AI6" s="71">
        <v>64</v>
      </c>
      <c r="AJ6" s="71">
        <f t="shared" si="15"/>
        <v>16.227180527383368</v>
      </c>
      <c r="AK6" s="74">
        <v>93</v>
      </c>
      <c r="AL6" s="71">
        <f t="shared" si="16"/>
        <v>26.785714285714285</v>
      </c>
      <c r="AM6" s="71">
        <v>4</v>
      </c>
      <c r="AN6" s="71">
        <f t="shared" si="17"/>
        <v>1.9493177387914229</v>
      </c>
      <c r="AO6" s="71">
        <v>30</v>
      </c>
      <c r="AP6" s="71">
        <f t="shared" si="18"/>
        <v>7.2674418604651159</v>
      </c>
      <c r="AQ6" s="71">
        <v>0</v>
      </c>
      <c r="AR6" s="71">
        <f t="shared" si="19"/>
        <v>0</v>
      </c>
      <c r="AS6" s="71">
        <v>0</v>
      </c>
      <c r="AT6" s="71">
        <f t="shared" si="20"/>
        <v>0</v>
      </c>
      <c r="AU6" s="71">
        <v>0</v>
      </c>
      <c r="AV6" s="71">
        <f t="shared" si="21"/>
        <v>0</v>
      </c>
      <c r="AW6" s="71">
        <v>15</v>
      </c>
      <c r="AX6" s="71">
        <f t="shared" si="22"/>
        <v>4.4326241134751774</v>
      </c>
      <c r="AY6" s="71">
        <v>0</v>
      </c>
      <c r="AZ6" s="71">
        <f t="shared" si="23"/>
        <v>0</v>
      </c>
      <c r="BA6" s="71"/>
      <c r="BB6" s="80"/>
      <c r="BC6" s="76">
        <f t="shared" si="24"/>
        <v>11.289612044943937</v>
      </c>
      <c r="BD6" s="76">
        <f t="shared" si="25"/>
        <v>20.694734740415889</v>
      </c>
      <c r="BE6" s="77">
        <f t="shared" si="26"/>
        <v>0.77255871446229907</v>
      </c>
      <c r="BF6" s="77">
        <f t="shared" si="27"/>
        <v>0</v>
      </c>
      <c r="BG6" s="77">
        <f t="shared" si="28"/>
        <v>93</v>
      </c>
      <c r="BH6" s="77">
        <f t="shared" si="29"/>
        <v>93</v>
      </c>
      <c r="BI6" s="19" t="s">
        <v>81</v>
      </c>
      <c r="BJ6" s="16"/>
      <c r="BK6" s="16"/>
      <c r="BL6" s="16"/>
      <c r="BM6" s="16"/>
      <c r="BN6" s="18"/>
      <c r="BO6" s="16"/>
      <c r="BP6" s="71" t="s">
        <v>82</v>
      </c>
      <c r="BQ6" s="16"/>
      <c r="BR6" s="16"/>
      <c r="BS6" s="16"/>
      <c r="BT6" s="17"/>
      <c r="BU6" s="16"/>
      <c r="BV6" s="16"/>
      <c r="BW6" s="16"/>
      <c r="BX6" s="20"/>
      <c r="BY6" s="19"/>
      <c r="BZ6" s="14"/>
      <c r="CA6" s="14"/>
      <c r="CB6" s="14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21"/>
    </row>
    <row r="7" spans="1:97" s="15" customFormat="1" ht="15" customHeight="1">
      <c r="A7" s="70">
        <v>3</v>
      </c>
      <c r="B7" s="2" t="s">
        <v>112</v>
      </c>
      <c r="C7" s="70">
        <v>1</v>
      </c>
      <c r="D7" s="70">
        <v>3</v>
      </c>
      <c r="E7" s="71">
        <v>90</v>
      </c>
      <c r="F7" s="71">
        <f t="shared" si="0"/>
        <v>32.200357781753134</v>
      </c>
      <c r="G7" s="71">
        <v>225</v>
      </c>
      <c r="H7" s="71">
        <f t="shared" si="1"/>
        <v>73.529411764705884</v>
      </c>
      <c r="I7" s="72">
        <v>10</v>
      </c>
      <c r="J7" s="71">
        <f t="shared" si="2"/>
        <v>3.5549235691432637</v>
      </c>
      <c r="K7" s="73">
        <v>60</v>
      </c>
      <c r="L7" s="71">
        <f t="shared" si="3"/>
        <v>21.656740660530588</v>
      </c>
      <c r="M7" s="71">
        <v>150</v>
      </c>
      <c r="N7" s="71">
        <f t="shared" si="4"/>
        <v>64.65517241379311</v>
      </c>
      <c r="O7" s="63">
        <v>90</v>
      </c>
      <c r="P7" s="71">
        <f t="shared" si="5"/>
        <v>29.761904761904759</v>
      </c>
      <c r="Q7" s="71">
        <v>130</v>
      </c>
      <c r="R7" s="71">
        <f t="shared" si="6"/>
        <v>47.13560551124003</v>
      </c>
      <c r="S7" s="71">
        <v>128</v>
      </c>
      <c r="T7" s="71">
        <f t="shared" si="7"/>
        <v>58.715596330275233</v>
      </c>
      <c r="U7" s="71">
        <v>10</v>
      </c>
      <c r="V7" s="71">
        <f t="shared" si="8"/>
        <v>2.8943560057887119</v>
      </c>
      <c r="W7" s="71">
        <v>12</v>
      </c>
      <c r="X7" s="71">
        <f t="shared" si="9"/>
        <v>3.7688442211055273</v>
      </c>
      <c r="Y7" s="71">
        <v>165</v>
      </c>
      <c r="Z7" s="71">
        <f t="shared" si="10"/>
        <v>58.180535966149506</v>
      </c>
      <c r="AA7" s="71">
        <v>132</v>
      </c>
      <c r="AB7" s="71">
        <f t="shared" si="11"/>
        <v>40.791100123609397</v>
      </c>
      <c r="AC7" s="71">
        <v>170</v>
      </c>
      <c r="AD7" s="71">
        <f t="shared" si="12"/>
        <v>43.367346938775512</v>
      </c>
      <c r="AE7" s="71">
        <v>95</v>
      </c>
      <c r="AF7" s="71">
        <f t="shared" si="13"/>
        <v>39.451827242524921</v>
      </c>
      <c r="AG7" s="71">
        <v>151</v>
      </c>
      <c r="AH7" s="71">
        <f t="shared" si="14"/>
        <v>48.867313915857608</v>
      </c>
      <c r="AI7" s="71">
        <v>96</v>
      </c>
      <c r="AJ7" s="71">
        <f t="shared" si="15"/>
        <v>24.340770791075052</v>
      </c>
      <c r="AK7" s="74">
        <v>112</v>
      </c>
      <c r="AL7" s="71">
        <f t="shared" si="16"/>
        <v>32.258064516129032</v>
      </c>
      <c r="AM7" s="71">
        <v>22</v>
      </c>
      <c r="AN7" s="71">
        <f t="shared" si="17"/>
        <v>10.721247563352826</v>
      </c>
      <c r="AO7" s="71">
        <v>132</v>
      </c>
      <c r="AP7" s="71">
        <f t="shared" si="18"/>
        <v>31.976744186046513</v>
      </c>
      <c r="AQ7" s="71">
        <v>160</v>
      </c>
      <c r="AR7" s="71">
        <f t="shared" si="19"/>
        <v>63.441712926249004</v>
      </c>
      <c r="AS7" s="71">
        <v>80</v>
      </c>
      <c r="AT7" s="71">
        <f t="shared" si="20"/>
        <v>30.126153266804746</v>
      </c>
      <c r="AU7" s="71">
        <v>96</v>
      </c>
      <c r="AV7" s="71">
        <f t="shared" si="21"/>
        <v>28.352037802717071</v>
      </c>
      <c r="AW7" s="71">
        <v>80</v>
      </c>
      <c r="AX7" s="71">
        <f t="shared" si="22"/>
        <v>23.640661938534279</v>
      </c>
      <c r="AY7" s="71">
        <v>16</v>
      </c>
      <c r="AZ7" s="71">
        <f t="shared" si="23"/>
        <v>5.0473186119873823</v>
      </c>
      <c r="BA7" s="71"/>
      <c r="BB7" s="80"/>
      <c r="BC7" s="76">
        <f t="shared" si="24"/>
        <v>67.300744766876107</v>
      </c>
      <c r="BD7" s="76">
        <f t="shared" si="25"/>
        <v>54.520249581510107</v>
      </c>
      <c r="BE7" s="77">
        <f t="shared" si="26"/>
        <v>53.523924941003557</v>
      </c>
      <c r="BF7" s="77">
        <f t="shared" si="27"/>
        <v>2.8943560057887119</v>
      </c>
      <c r="BG7" s="77">
        <f t="shared" si="28"/>
        <v>225</v>
      </c>
      <c r="BH7" s="77">
        <f t="shared" si="29"/>
        <v>222.10564399421128</v>
      </c>
      <c r="BI7" s="19" t="s">
        <v>81</v>
      </c>
      <c r="BJ7" s="16"/>
      <c r="BK7" s="16"/>
      <c r="BL7" s="16"/>
      <c r="BM7" s="16"/>
      <c r="BN7" s="18"/>
      <c r="BO7" s="16"/>
      <c r="BP7" s="71" t="s">
        <v>82</v>
      </c>
      <c r="BQ7" s="16"/>
      <c r="BR7" s="16"/>
      <c r="BS7" s="16"/>
      <c r="BT7" s="17"/>
      <c r="BU7" s="16"/>
      <c r="BV7" s="16"/>
      <c r="BW7" s="16"/>
      <c r="BX7" s="20"/>
      <c r="BY7" s="19"/>
      <c r="BZ7" s="14"/>
      <c r="CA7" s="14"/>
      <c r="CB7" s="14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21"/>
    </row>
    <row r="8" spans="1:97" s="15" customFormat="1" ht="15" customHeight="1">
      <c r="A8" s="70">
        <v>4</v>
      </c>
      <c r="B8" s="2" t="s">
        <v>113</v>
      </c>
      <c r="C8" s="70">
        <v>1</v>
      </c>
      <c r="D8" s="70">
        <v>2</v>
      </c>
      <c r="E8" s="71">
        <v>90</v>
      </c>
      <c r="F8" s="71">
        <f t="shared" si="0"/>
        <v>32.200357781753134</v>
      </c>
      <c r="G8" s="71">
        <v>30</v>
      </c>
      <c r="H8" s="71">
        <f t="shared" si="1"/>
        <v>9.8039215686274517</v>
      </c>
      <c r="I8" s="72">
        <v>59</v>
      </c>
      <c r="J8" s="71">
        <f t="shared" si="2"/>
        <v>20.974049057945255</v>
      </c>
      <c r="K8" s="73">
        <v>57.75</v>
      </c>
      <c r="L8" s="71">
        <f t="shared" si="3"/>
        <v>20.844612885760693</v>
      </c>
      <c r="M8" s="71">
        <v>79</v>
      </c>
      <c r="N8" s="71">
        <f t="shared" si="4"/>
        <v>34.051724137931032</v>
      </c>
      <c r="O8" s="63">
        <v>80</v>
      </c>
      <c r="P8" s="71">
        <f t="shared" si="5"/>
        <v>26.455026455026452</v>
      </c>
      <c r="Q8" s="71">
        <v>93</v>
      </c>
      <c r="R8" s="71">
        <f t="shared" si="6"/>
        <v>33.720087019579402</v>
      </c>
      <c r="S8" s="71">
        <v>96</v>
      </c>
      <c r="T8" s="71">
        <f t="shared" si="7"/>
        <v>44.036697247706428</v>
      </c>
      <c r="U8" s="71">
        <v>68</v>
      </c>
      <c r="V8" s="71">
        <f t="shared" si="8"/>
        <v>19.681620839363241</v>
      </c>
      <c r="W8" s="71">
        <v>47</v>
      </c>
      <c r="X8" s="71">
        <f t="shared" si="9"/>
        <v>14.761306532663315</v>
      </c>
      <c r="Y8" s="71">
        <v>45</v>
      </c>
      <c r="Z8" s="71">
        <f t="shared" si="10"/>
        <v>15.867418899858956</v>
      </c>
      <c r="AA8" s="71">
        <v>153</v>
      </c>
      <c r="AB8" s="71">
        <f t="shared" si="11"/>
        <v>47.280593325092703</v>
      </c>
      <c r="AC8" s="71">
        <v>120</v>
      </c>
      <c r="AD8" s="71">
        <f t="shared" si="12"/>
        <v>30.612244897959183</v>
      </c>
      <c r="AE8" s="71">
        <v>71</v>
      </c>
      <c r="AF8" s="71">
        <f t="shared" si="13"/>
        <v>29.485049833887043</v>
      </c>
      <c r="AG8" s="71">
        <v>197</v>
      </c>
      <c r="AH8" s="71">
        <f t="shared" si="14"/>
        <v>63.75404530744337</v>
      </c>
      <c r="AI8" s="71">
        <v>224</v>
      </c>
      <c r="AJ8" s="71">
        <f t="shared" si="15"/>
        <v>56.795131845841787</v>
      </c>
      <c r="AK8" s="74">
        <v>190</v>
      </c>
      <c r="AL8" s="71">
        <f t="shared" si="16"/>
        <v>54.723502304147466</v>
      </c>
      <c r="AM8" s="71">
        <v>50</v>
      </c>
      <c r="AN8" s="71">
        <f t="shared" si="17"/>
        <v>24.366471734892787</v>
      </c>
      <c r="AO8" s="71">
        <v>100</v>
      </c>
      <c r="AP8" s="71">
        <f t="shared" si="18"/>
        <v>24.22480620155039</v>
      </c>
      <c r="AQ8" s="71">
        <v>0</v>
      </c>
      <c r="AR8" s="71">
        <f t="shared" si="19"/>
        <v>0</v>
      </c>
      <c r="AS8" s="71">
        <v>45</v>
      </c>
      <c r="AT8" s="71">
        <f t="shared" si="20"/>
        <v>16.945961212577668</v>
      </c>
      <c r="AU8" s="71">
        <v>176</v>
      </c>
      <c r="AV8" s="71">
        <f t="shared" si="21"/>
        <v>51.978735971647964</v>
      </c>
      <c r="AW8" s="71">
        <v>22</v>
      </c>
      <c r="AX8" s="71">
        <f t="shared" si="22"/>
        <v>6.501182033096927</v>
      </c>
      <c r="AY8" s="71">
        <v>190</v>
      </c>
      <c r="AZ8" s="71">
        <f t="shared" si="23"/>
        <v>59.936908517350162</v>
      </c>
      <c r="BA8" s="71"/>
      <c r="BB8" s="80"/>
      <c r="BC8" s="76">
        <f t="shared" si="24"/>
        <v>62.953155325243813</v>
      </c>
      <c r="BD8" s="76">
        <f t="shared" si="25"/>
        <v>55.525045396942133</v>
      </c>
      <c r="BE8" s="77">
        <f t="shared" si="26"/>
        <v>47.140296662546348</v>
      </c>
      <c r="BF8" s="77">
        <f t="shared" si="27"/>
        <v>0</v>
      </c>
      <c r="BG8" s="77">
        <f t="shared" si="28"/>
        <v>224</v>
      </c>
      <c r="BH8" s="77">
        <f t="shared" si="29"/>
        <v>224</v>
      </c>
      <c r="BI8" s="19" t="s">
        <v>81</v>
      </c>
      <c r="BJ8" s="16"/>
      <c r="BK8" s="16"/>
      <c r="BL8" s="16"/>
      <c r="BM8" s="16"/>
      <c r="BN8" s="18"/>
      <c r="BO8" s="71" t="s">
        <v>82</v>
      </c>
      <c r="BP8" s="16"/>
      <c r="BQ8" s="16"/>
      <c r="BR8" s="16"/>
      <c r="BS8" s="16"/>
      <c r="BT8" s="17"/>
      <c r="BU8" s="16"/>
      <c r="BV8" s="16"/>
      <c r="BW8" s="16"/>
      <c r="BX8" s="20"/>
      <c r="BY8" s="19"/>
      <c r="BZ8" s="14"/>
      <c r="CA8" s="14"/>
      <c r="CB8" s="14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21"/>
    </row>
    <row r="9" spans="1:97" ht="15">
      <c r="A9" s="69">
        <v>5</v>
      </c>
      <c r="B9" s="2" t="s">
        <v>39</v>
      </c>
      <c r="C9" s="69">
        <v>1</v>
      </c>
      <c r="D9" s="69">
        <v>2</v>
      </c>
      <c r="E9" s="69">
        <v>90</v>
      </c>
      <c r="F9" s="71">
        <f t="shared" si="0"/>
        <v>32.200357781753134</v>
      </c>
      <c r="G9" s="70">
        <v>40</v>
      </c>
      <c r="H9" s="71">
        <f t="shared" si="1"/>
        <v>13.071895424836601</v>
      </c>
      <c r="I9" s="70">
        <v>82</v>
      </c>
      <c r="J9" s="71">
        <f t="shared" si="2"/>
        <v>29.150373266974757</v>
      </c>
      <c r="K9" s="81">
        <v>75</v>
      </c>
      <c r="L9" s="71">
        <f t="shared" si="3"/>
        <v>27.070925825663238</v>
      </c>
      <c r="M9" s="70">
        <v>50</v>
      </c>
      <c r="N9" s="71">
        <f t="shared" si="4"/>
        <v>21.551724137931036</v>
      </c>
      <c r="O9" s="63">
        <v>50</v>
      </c>
      <c r="P9" s="71">
        <f t="shared" si="5"/>
        <v>16.534391534391535</v>
      </c>
      <c r="Q9" s="70">
        <v>120</v>
      </c>
      <c r="R9" s="71">
        <f t="shared" si="6"/>
        <v>43.509789702683108</v>
      </c>
      <c r="S9" s="70">
        <v>64</v>
      </c>
      <c r="T9" s="71">
        <f t="shared" si="7"/>
        <v>29.357798165137616</v>
      </c>
      <c r="U9" s="70">
        <v>40</v>
      </c>
      <c r="V9" s="71">
        <f t="shared" si="8"/>
        <v>11.577424023154848</v>
      </c>
      <c r="W9" s="70">
        <v>66</v>
      </c>
      <c r="X9" s="71">
        <f t="shared" si="9"/>
        <v>20.728643216080403</v>
      </c>
      <c r="Y9" s="70">
        <v>25</v>
      </c>
      <c r="Z9" s="71">
        <f t="shared" si="10"/>
        <v>8.8152327221438647</v>
      </c>
      <c r="AA9" s="70">
        <v>35</v>
      </c>
      <c r="AB9" s="71">
        <f t="shared" si="11"/>
        <v>10.815822002472189</v>
      </c>
      <c r="AC9" s="70">
        <v>120</v>
      </c>
      <c r="AD9" s="71">
        <f t="shared" si="12"/>
        <v>30.612244897959183</v>
      </c>
      <c r="AE9" s="70">
        <v>75</v>
      </c>
      <c r="AF9" s="71">
        <f t="shared" si="13"/>
        <v>31.146179401993354</v>
      </c>
      <c r="AG9" s="70">
        <v>60</v>
      </c>
      <c r="AH9" s="71">
        <f t="shared" si="14"/>
        <v>19.417475728155338</v>
      </c>
      <c r="AI9" s="70">
        <v>48</v>
      </c>
      <c r="AJ9" s="71">
        <f t="shared" si="15"/>
        <v>12.170385395537526</v>
      </c>
      <c r="AK9" s="81">
        <v>89</v>
      </c>
      <c r="AL9" s="71">
        <f t="shared" si="16"/>
        <v>25.633640552995391</v>
      </c>
      <c r="AM9" s="70">
        <v>64</v>
      </c>
      <c r="AN9" s="71">
        <f t="shared" si="17"/>
        <v>31.189083820662766</v>
      </c>
      <c r="AO9" s="70">
        <v>46</v>
      </c>
      <c r="AP9" s="71">
        <f t="shared" si="18"/>
        <v>11.143410852713179</v>
      </c>
      <c r="AQ9" s="70">
        <v>40</v>
      </c>
      <c r="AR9" s="71">
        <f t="shared" si="19"/>
        <v>15.860428231562251</v>
      </c>
      <c r="AS9" s="70">
        <v>50</v>
      </c>
      <c r="AT9" s="71">
        <f t="shared" si="20"/>
        <v>18.828845791752965</v>
      </c>
      <c r="AU9" s="70">
        <v>20</v>
      </c>
      <c r="AV9" s="71">
        <f t="shared" si="21"/>
        <v>5.9066745422327225</v>
      </c>
      <c r="AW9" s="71">
        <v>40</v>
      </c>
      <c r="AX9" s="71">
        <f t="shared" si="22"/>
        <v>11.82033096926714</v>
      </c>
      <c r="AY9" s="71">
        <v>89</v>
      </c>
      <c r="AZ9" s="71">
        <f t="shared" si="23"/>
        <v>28.07570977917981</v>
      </c>
      <c r="BA9" s="70"/>
      <c r="BB9" s="75"/>
      <c r="BC9" s="76">
        <f t="shared" si="24"/>
        <v>41.337266411817374</v>
      </c>
      <c r="BD9" s="76">
        <f t="shared" si="25"/>
        <v>28.512754476546956</v>
      </c>
      <c r="BE9" s="77">
        <f t="shared" si="26"/>
        <v>31.69472080120795</v>
      </c>
      <c r="BF9" s="77">
        <f t="shared" si="27"/>
        <v>5.9066745422327225</v>
      </c>
      <c r="BG9" s="77">
        <f t="shared" si="28"/>
        <v>120</v>
      </c>
      <c r="BH9" s="77">
        <f t="shared" si="29"/>
        <v>114.09332545776728</v>
      </c>
      <c r="BI9" s="3" t="s">
        <v>84</v>
      </c>
      <c r="BJ9" s="3"/>
      <c r="BK9" s="3"/>
      <c r="BL9" s="3"/>
      <c r="BM9" s="3"/>
      <c r="BN9" s="3"/>
      <c r="BO9" s="3"/>
      <c r="BP9" s="3"/>
      <c r="BQ9" s="3"/>
      <c r="BR9" s="3"/>
      <c r="BS9" s="3"/>
      <c r="BT9" s="3" t="s">
        <v>82</v>
      </c>
      <c r="BU9" s="3"/>
      <c r="BV9" s="3"/>
      <c r="BW9" s="3"/>
      <c r="BX9" s="3"/>
      <c r="BY9" s="3"/>
      <c r="BZ9" s="3"/>
      <c r="CA9" s="3"/>
      <c r="CB9" s="3"/>
    </row>
    <row r="10" spans="1:97" ht="15">
      <c r="A10" s="69">
        <v>6</v>
      </c>
      <c r="B10" s="2" t="s">
        <v>40</v>
      </c>
      <c r="C10" s="69">
        <v>2</v>
      </c>
      <c r="D10" s="69">
        <v>3</v>
      </c>
      <c r="E10" s="69">
        <v>30</v>
      </c>
      <c r="F10" s="71">
        <f t="shared" si="0"/>
        <v>10.733452593917709</v>
      </c>
      <c r="G10" s="70">
        <v>35</v>
      </c>
      <c r="H10" s="71">
        <f t="shared" si="1"/>
        <v>11.437908496732025</v>
      </c>
      <c r="I10" s="70">
        <v>32</v>
      </c>
      <c r="J10" s="71">
        <f t="shared" si="2"/>
        <v>11.375755421258443</v>
      </c>
      <c r="K10" s="81">
        <v>15</v>
      </c>
      <c r="L10" s="71">
        <f t="shared" si="3"/>
        <v>5.4141851651326469</v>
      </c>
      <c r="M10" s="70">
        <v>50</v>
      </c>
      <c r="N10" s="71">
        <f t="shared" si="4"/>
        <v>21.551724137931036</v>
      </c>
      <c r="O10" s="63">
        <v>30</v>
      </c>
      <c r="P10" s="71">
        <f t="shared" si="5"/>
        <v>9.9206349206349209</v>
      </c>
      <c r="Q10" s="70">
        <v>35</v>
      </c>
      <c r="R10" s="71">
        <f t="shared" si="6"/>
        <v>12.690355329949238</v>
      </c>
      <c r="S10" s="70">
        <v>16</v>
      </c>
      <c r="T10" s="71">
        <f t="shared" si="7"/>
        <v>7.3394495412844041</v>
      </c>
      <c r="U10" s="70">
        <v>88</v>
      </c>
      <c r="V10" s="71">
        <f t="shared" si="8"/>
        <v>25.470332850940668</v>
      </c>
      <c r="W10" s="70">
        <v>22</v>
      </c>
      <c r="X10" s="71">
        <f t="shared" si="9"/>
        <v>6.9095477386934681</v>
      </c>
      <c r="Y10" s="70">
        <v>31</v>
      </c>
      <c r="Z10" s="71">
        <f t="shared" si="10"/>
        <v>10.930888575458393</v>
      </c>
      <c r="AA10" s="70">
        <v>36</v>
      </c>
      <c r="AB10" s="71">
        <f t="shared" si="11"/>
        <v>11.124845488257108</v>
      </c>
      <c r="AC10" s="70">
        <v>40</v>
      </c>
      <c r="AD10" s="71">
        <f t="shared" si="12"/>
        <v>10.204081632653061</v>
      </c>
      <c r="AE10" s="70">
        <v>30</v>
      </c>
      <c r="AF10" s="71">
        <f t="shared" si="13"/>
        <v>12.458471760797343</v>
      </c>
      <c r="AG10" s="70">
        <v>45</v>
      </c>
      <c r="AH10" s="71">
        <f t="shared" si="14"/>
        <v>14.563106796116505</v>
      </c>
      <c r="AI10" s="70">
        <v>32</v>
      </c>
      <c r="AJ10" s="71">
        <f t="shared" si="15"/>
        <v>8.1135902636916839</v>
      </c>
      <c r="AK10" s="81">
        <v>5</v>
      </c>
      <c r="AL10" s="71">
        <f t="shared" si="16"/>
        <v>1.4400921658986177</v>
      </c>
      <c r="AM10" s="70">
        <v>32</v>
      </c>
      <c r="AN10" s="71">
        <f t="shared" si="17"/>
        <v>15.594541910331383</v>
      </c>
      <c r="AO10" s="70">
        <v>33</v>
      </c>
      <c r="AP10" s="71">
        <f t="shared" si="18"/>
        <v>7.9941860465116283</v>
      </c>
      <c r="AQ10" s="70">
        <v>40</v>
      </c>
      <c r="AR10" s="71">
        <f t="shared" si="19"/>
        <v>15.860428231562251</v>
      </c>
      <c r="AS10" s="70">
        <v>20</v>
      </c>
      <c r="AT10" s="71">
        <f t="shared" si="20"/>
        <v>7.5315383167011865</v>
      </c>
      <c r="AU10" s="70">
        <v>20</v>
      </c>
      <c r="AV10" s="71">
        <f t="shared" si="21"/>
        <v>5.9066745422327225</v>
      </c>
      <c r="AW10" s="71">
        <v>15</v>
      </c>
      <c r="AX10" s="71">
        <f t="shared" si="22"/>
        <v>4.4326241134751774</v>
      </c>
      <c r="AY10" s="71">
        <v>5</v>
      </c>
      <c r="AZ10" s="71">
        <f t="shared" si="23"/>
        <v>1.5772870662460567</v>
      </c>
      <c r="BA10" s="70"/>
      <c r="BB10" s="75"/>
      <c r="BC10" s="76">
        <f t="shared" si="24"/>
        <v>20.574493814716821</v>
      </c>
      <c r="BD10" s="76">
        <f t="shared" si="25"/>
        <v>16.039938403605859</v>
      </c>
      <c r="BE10" s="77">
        <f t="shared" si="26"/>
        <v>15.297270955165692</v>
      </c>
      <c r="BF10" s="77">
        <f t="shared" si="27"/>
        <v>1.4400921658986177</v>
      </c>
      <c r="BG10" s="77">
        <f t="shared" si="28"/>
        <v>88</v>
      </c>
      <c r="BH10" s="77">
        <f t="shared" si="29"/>
        <v>86.559907834101381</v>
      </c>
      <c r="BI10" s="3" t="s">
        <v>84</v>
      </c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 t="s">
        <v>82</v>
      </c>
      <c r="BU10" s="3"/>
      <c r="BV10" s="3"/>
      <c r="BW10" s="3"/>
      <c r="BX10" s="3"/>
      <c r="BY10" s="3"/>
      <c r="BZ10" s="3"/>
      <c r="CA10" s="3"/>
      <c r="CB10" s="3"/>
    </row>
    <row r="11" spans="1:97" ht="15">
      <c r="A11" s="69">
        <v>7</v>
      </c>
      <c r="B11" s="2" t="s">
        <v>41</v>
      </c>
      <c r="C11" s="69">
        <v>1</v>
      </c>
      <c r="D11" s="69">
        <v>3</v>
      </c>
      <c r="E11" s="69">
        <v>135</v>
      </c>
      <c r="F11" s="71">
        <f t="shared" si="0"/>
        <v>48.30053667262969</v>
      </c>
      <c r="G11" s="70">
        <v>35</v>
      </c>
      <c r="H11" s="71">
        <f t="shared" si="1"/>
        <v>11.437908496732025</v>
      </c>
      <c r="I11" s="70">
        <v>70</v>
      </c>
      <c r="J11" s="71">
        <f t="shared" si="2"/>
        <v>24.884464984002843</v>
      </c>
      <c r="K11" s="81">
        <v>72</v>
      </c>
      <c r="L11" s="71">
        <f t="shared" si="3"/>
        <v>25.988088792636709</v>
      </c>
      <c r="M11" s="70">
        <v>75</v>
      </c>
      <c r="N11" s="71">
        <f t="shared" si="4"/>
        <v>32.327586206896555</v>
      </c>
      <c r="O11" s="63">
        <v>82</v>
      </c>
      <c r="P11" s="71">
        <f t="shared" si="5"/>
        <v>27.116402116402114</v>
      </c>
      <c r="Q11" s="70">
        <v>52</v>
      </c>
      <c r="R11" s="71">
        <f t="shared" si="6"/>
        <v>18.854242204496011</v>
      </c>
      <c r="S11" s="70">
        <v>40</v>
      </c>
      <c r="T11" s="71">
        <f t="shared" si="7"/>
        <v>18.348623853211009</v>
      </c>
      <c r="U11" s="70">
        <v>56</v>
      </c>
      <c r="V11" s="71">
        <f t="shared" si="8"/>
        <v>16.208393632416787</v>
      </c>
      <c r="W11" s="70">
        <v>44</v>
      </c>
      <c r="X11" s="71">
        <f t="shared" si="9"/>
        <v>13.819095477386936</v>
      </c>
      <c r="Y11" s="70">
        <v>129</v>
      </c>
      <c r="Z11" s="71">
        <f t="shared" si="10"/>
        <v>45.486600846262341</v>
      </c>
      <c r="AA11" s="70">
        <v>104</v>
      </c>
      <c r="AB11" s="71">
        <f t="shared" si="11"/>
        <v>32.138442521631646</v>
      </c>
      <c r="AC11" s="70">
        <v>160</v>
      </c>
      <c r="AD11" s="71">
        <f t="shared" si="12"/>
        <v>40.816326530612244</v>
      </c>
      <c r="AE11" s="70">
        <v>6</v>
      </c>
      <c r="AF11" s="71">
        <f t="shared" si="13"/>
        <v>2.4916943521594681</v>
      </c>
      <c r="AG11" s="70">
        <v>76</v>
      </c>
      <c r="AH11" s="71">
        <f t="shared" si="14"/>
        <v>24.595469255663431</v>
      </c>
      <c r="AI11" s="70">
        <v>80</v>
      </c>
      <c r="AJ11" s="71">
        <f t="shared" si="15"/>
        <v>20.28397565922921</v>
      </c>
      <c r="AK11" s="81">
        <v>96</v>
      </c>
      <c r="AL11" s="71">
        <f t="shared" si="16"/>
        <v>27.649769585253459</v>
      </c>
      <c r="AM11" s="70">
        <v>54</v>
      </c>
      <c r="AN11" s="71">
        <f t="shared" si="17"/>
        <v>26.315789473684209</v>
      </c>
      <c r="AO11" s="70">
        <v>102</v>
      </c>
      <c r="AP11" s="71">
        <f t="shared" si="18"/>
        <v>24.709302325581394</v>
      </c>
      <c r="AQ11" s="70">
        <v>32</v>
      </c>
      <c r="AR11" s="71">
        <f t="shared" si="19"/>
        <v>12.688342585249801</v>
      </c>
      <c r="AS11" s="70">
        <v>78</v>
      </c>
      <c r="AT11" s="71">
        <f t="shared" si="20"/>
        <v>29.372999435134627</v>
      </c>
      <c r="AU11" s="70">
        <v>226</v>
      </c>
      <c r="AV11" s="71">
        <f t="shared" si="21"/>
        <v>66.745422327229775</v>
      </c>
      <c r="AW11" s="71">
        <v>45</v>
      </c>
      <c r="AX11" s="71">
        <f t="shared" si="22"/>
        <v>13.297872340425531</v>
      </c>
      <c r="AY11" s="71">
        <v>96</v>
      </c>
      <c r="AZ11" s="71">
        <f t="shared" si="23"/>
        <v>30.28391167192429</v>
      </c>
      <c r="BA11" s="70"/>
      <c r="BB11" s="75"/>
      <c r="BC11" s="76">
        <f t="shared" si="24"/>
        <v>53.732526278059403</v>
      </c>
      <c r="BD11" s="76">
        <f t="shared" si="25"/>
        <v>44.006637855615629</v>
      </c>
      <c r="BE11" s="77">
        <f t="shared" si="26"/>
        <v>40.408163265306122</v>
      </c>
      <c r="BF11" s="77">
        <f t="shared" si="27"/>
        <v>2.4916943521594681</v>
      </c>
      <c r="BG11" s="77">
        <f t="shared" si="28"/>
        <v>226</v>
      </c>
      <c r="BH11" s="77">
        <f t="shared" si="29"/>
        <v>223.50830564784053</v>
      </c>
      <c r="BI11" s="4" t="s">
        <v>84</v>
      </c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 t="s">
        <v>82</v>
      </c>
      <c r="BV11" s="3"/>
      <c r="BW11" s="3"/>
      <c r="BX11" s="3"/>
      <c r="BY11" s="3"/>
      <c r="BZ11" s="3"/>
      <c r="CA11" s="3"/>
      <c r="CB11" s="3"/>
    </row>
    <row r="12" spans="1:97" ht="15">
      <c r="A12" s="69">
        <v>8</v>
      </c>
      <c r="B12" s="2" t="s">
        <v>42</v>
      </c>
      <c r="C12" s="69">
        <v>2</v>
      </c>
      <c r="D12" s="69">
        <v>4</v>
      </c>
      <c r="E12" s="69">
        <v>60</v>
      </c>
      <c r="F12" s="71">
        <f t="shared" si="0"/>
        <v>21.466905187835419</v>
      </c>
      <c r="G12" s="70">
        <v>35</v>
      </c>
      <c r="H12" s="71">
        <f t="shared" si="1"/>
        <v>11.437908496732025</v>
      </c>
      <c r="I12" s="70">
        <v>44</v>
      </c>
      <c r="J12" s="71">
        <f t="shared" si="2"/>
        <v>15.641663704230359</v>
      </c>
      <c r="K12" s="81">
        <v>57</v>
      </c>
      <c r="L12" s="71">
        <f t="shared" si="3"/>
        <v>20.573903627504059</v>
      </c>
      <c r="M12" s="70">
        <v>50</v>
      </c>
      <c r="N12" s="71">
        <f t="shared" si="4"/>
        <v>21.551724137931036</v>
      </c>
      <c r="O12" s="63">
        <v>72</v>
      </c>
      <c r="P12" s="71">
        <f t="shared" si="5"/>
        <v>23.809523809523807</v>
      </c>
      <c r="Q12" s="70">
        <v>32</v>
      </c>
      <c r="R12" s="71">
        <f t="shared" si="6"/>
        <v>11.602610587382161</v>
      </c>
      <c r="S12" s="70">
        <v>32</v>
      </c>
      <c r="T12" s="71">
        <f t="shared" si="7"/>
        <v>14.678899082568808</v>
      </c>
      <c r="U12" s="70">
        <v>58</v>
      </c>
      <c r="V12" s="71">
        <f t="shared" si="8"/>
        <v>16.787264833574529</v>
      </c>
      <c r="W12" s="70">
        <v>29</v>
      </c>
      <c r="X12" s="71">
        <f t="shared" si="9"/>
        <v>9.108040201005025</v>
      </c>
      <c r="Y12" s="70">
        <v>45</v>
      </c>
      <c r="Z12" s="71">
        <f t="shared" si="10"/>
        <v>15.867418899858956</v>
      </c>
      <c r="AA12" s="70">
        <v>65</v>
      </c>
      <c r="AB12" s="71">
        <f t="shared" si="11"/>
        <v>20.086526576019779</v>
      </c>
      <c r="AC12" s="70">
        <v>110</v>
      </c>
      <c r="AD12" s="71">
        <f t="shared" si="12"/>
        <v>28.061224489795919</v>
      </c>
      <c r="AE12" s="70">
        <v>82</v>
      </c>
      <c r="AF12" s="71">
        <f t="shared" si="13"/>
        <v>34.053156146179404</v>
      </c>
      <c r="AG12" s="70">
        <v>105</v>
      </c>
      <c r="AH12" s="71">
        <f t="shared" si="14"/>
        <v>33.980582524271846</v>
      </c>
      <c r="AI12" s="70">
        <v>32</v>
      </c>
      <c r="AJ12" s="71">
        <f t="shared" si="15"/>
        <v>8.1135902636916839</v>
      </c>
      <c r="AK12" s="81">
        <v>0</v>
      </c>
      <c r="AL12" s="71">
        <f t="shared" si="16"/>
        <v>0</v>
      </c>
      <c r="AM12" s="70">
        <v>22</v>
      </c>
      <c r="AN12" s="71">
        <f t="shared" si="17"/>
        <v>10.721247563352826</v>
      </c>
      <c r="AO12" s="70">
        <v>101</v>
      </c>
      <c r="AP12" s="71">
        <f t="shared" si="18"/>
        <v>24.467054263565888</v>
      </c>
      <c r="AQ12" s="70">
        <v>32</v>
      </c>
      <c r="AR12" s="71">
        <f t="shared" si="19"/>
        <v>12.688342585249801</v>
      </c>
      <c r="AS12" s="70">
        <v>50</v>
      </c>
      <c r="AT12" s="71">
        <f t="shared" si="20"/>
        <v>18.828845791752965</v>
      </c>
      <c r="AU12" s="70">
        <v>126</v>
      </c>
      <c r="AV12" s="71">
        <f t="shared" si="21"/>
        <v>37.212049616066153</v>
      </c>
      <c r="AW12" s="71">
        <v>20</v>
      </c>
      <c r="AX12" s="71">
        <f t="shared" si="22"/>
        <v>5.9101654846335698</v>
      </c>
      <c r="AY12" s="71">
        <v>0</v>
      </c>
      <c r="AZ12" s="71">
        <f t="shared" si="23"/>
        <v>0</v>
      </c>
      <c r="BA12" s="70"/>
      <c r="BB12" s="75"/>
      <c r="BC12" s="76">
        <f t="shared" si="24"/>
        <v>34.909346830681791</v>
      </c>
      <c r="BD12" s="76">
        <f t="shared" si="25"/>
        <v>30.083784542318597</v>
      </c>
      <c r="BE12" s="77">
        <f t="shared" si="26"/>
        <v>26.264139376680902</v>
      </c>
      <c r="BF12" s="77">
        <f t="shared" si="27"/>
        <v>0</v>
      </c>
      <c r="BG12" s="77">
        <f t="shared" si="28"/>
        <v>126</v>
      </c>
      <c r="BH12" s="77">
        <f t="shared" si="29"/>
        <v>126</v>
      </c>
      <c r="BI12" s="3" t="s">
        <v>84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 t="s">
        <v>82</v>
      </c>
      <c r="BV12" s="3"/>
      <c r="BW12" s="3"/>
      <c r="BX12" s="3"/>
      <c r="BY12" s="3"/>
      <c r="BZ12" s="3"/>
      <c r="CA12" s="3"/>
      <c r="CB12" s="3"/>
    </row>
    <row r="13" spans="1:97" ht="15">
      <c r="A13" s="69">
        <v>9</v>
      </c>
      <c r="B13" s="2" t="s">
        <v>43</v>
      </c>
      <c r="C13" s="69">
        <v>1</v>
      </c>
      <c r="D13" s="69">
        <v>2</v>
      </c>
      <c r="E13" s="69">
        <v>0</v>
      </c>
      <c r="F13" s="71">
        <f t="shared" si="0"/>
        <v>0</v>
      </c>
      <c r="G13" s="70">
        <v>15</v>
      </c>
      <c r="H13" s="71">
        <f t="shared" si="1"/>
        <v>4.9019607843137258</v>
      </c>
      <c r="I13" s="70">
        <v>4</v>
      </c>
      <c r="J13" s="71">
        <f t="shared" si="2"/>
        <v>1.4219694276573054</v>
      </c>
      <c r="K13" s="81">
        <v>33.5</v>
      </c>
      <c r="L13" s="71">
        <f t="shared" si="3"/>
        <v>12.091680202129579</v>
      </c>
      <c r="M13" s="70">
        <v>93</v>
      </c>
      <c r="N13" s="71">
        <f t="shared" si="4"/>
        <v>40.086206896551722</v>
      </c>
      <c r="O13" s="63">
        <v>40</v>
      </c>
      <c r="P13" s="71">
        <f t="shared" si="5"/>
        <v>13.227513227513226</v>
      </c>
      <c r="Q13" s="70">
        <v>25</v>
      </c>
      <c r="R13" s="71">
        <f t="shared" si="6"/>
        <v>9.0645395213923123</v>
      </c>
      <c r="S13" s="70">
        <v>16</v>
      </c>
      <c r="T13" s="71">
        <f t="shared" si="7"/>
        <v>7.3394495412844041</v>
      </c>
      <c r="U13" s="70">
        <v>38</v>
      </c>
      <c r="V13" s="71">
        <f t="shared" si="8"/>
        <v>10.998552821997105</v>
      </c>
      <c r="W13" s="70">
        <v>14</v>
      </c>
      <c r="X13" s="71">
        <f t="shared" si="9"/>
        <v>4.3969849246231156</v>
      </c>
      <c r="Y13" s="70">
        <v>21</v>
      </c>
      <c r="Z13" s="71">
        <f t="shared" si="10"/>
        <v>7.4047954866008459</v>
      </c>
      <c r="AA13" s="70">
        <v>37</v>
      </c>
      <c r="AB13" s="71">
        <f t="shared" si="11"/>
        <v>11.433868974042028</v>
      </c>
      <c r="AC13" s="70">
        <v>30</v>
      </c>
      <c r="AD13" s="71">
        <f t="shared" si="12"/>
        <v>7.6530612244897958</v>
      </c>
      <c r="AE13" s="70">
        <v>53</v>
      </c>
      <c r="AF13" s="71">
        <f t="shared" si="13"/>
        <v>22.009966777408636</v>
      </c>
      <c r="AG13" s="70">
        <v>33</v>
      </c>
      <c r="AH13" s="71">
        <f t="shared" si="14"/>
        <v>10.679611650485437</v>
      </c>
      <c r="AI13" s="70">
        <v>48</v>
      </c>
      <c r="AJ13" s="71">
        <f t="shared" si="15"/>
        <v>12.170385395537526</v>
      </c>
      <c r="AK13" s="81">
        <v>46</v>
      </c>
      <c r="AL13" s="71">
        <f t="shared" si="16"/>
        <v>13.248847926267281</v>
      </c>
      <c r="AM13" s="70">
        <v>16</v>
      </c>
      <c r="AN13" s="71">
        <f t="shared" si="17"/>
        <v>7.7972709551656916</v>
      </c>
      <c r="AO13" s="70">
        <v>107</v>
      </c>
      <c r="AP13" s="71">
        <f t="shared" si="18"/>
        <v>25.920542635658915</v>
      </c>
      <c r="AQ13" s="70">
        <v>0</v>
      </c>
      <c r="AR13" s="71">
        <f t="shared" si="19"/>
        <v>0</v>
      </c>
      <c r="AS13" s="70">
        <v>33.5</v>
      </c>
      <c r="AT13" s="71">
        <f t="shared" si="20"/>
        <v>12.615326680474487</v>
      </c>
      <c r="AU13" s="70">
        <v>40</v>
      </c>
      <c r="AV13" s="71">
        <f t="shared" si="21"/>
        <v>11.813349084465445</v>
      </c>
      <c r="AW13" s="70">
        <v>111</v>
      </c>
      <c r="AX13" s="71">
        <f t="shared" si="22"/>
        <v>32.801418439716308</v>
      </c>
      <c r="AY13" s="70">
        <v>46</v>
      </c>
      <c r="AZ13" s="71">
        <f t="shared" si="23"/>
        <v>14.511041009463723</v>
      </c>
      <c r="BA13" s="70"/>
      <c r="BB13" s="75"/>
      <c r="BC13" s="76">
        <f t="shared" si="24"/>
        <v>24.866423824734142</v>
      </c>
      <c r="BD13" s="76">
        <f t="shared" si="25"/>
        <v>25.289744855149827</v>
      </c>
      <c r="BE13" s="77">
        <f t="shared" si="26"/>
        <v>14.755520504731862</v>
      </c>
      <c r="BF13" s="77">
        <f t="shared" si="27"/>
        <v>0</v>
      </c>
      <c r="BG13" s="77">
        <f t="shared" si="28"/>
        <v>111</v>
      </c>
      <c r="BH13" s="77">
        <f t="shared" si="29"/>
        <v>111</v>
      </c>
      <c r="BI13" s="4" t="s">
        <v>85</v>
      </c>
      <c r="BJ13" s="3"/>
      <c r="BK13" s="3"/>
      <c r="BL13" s="3"/>
      <c r="BM13" s="3"/>
      <c r="BN13" s="4" t="s">
        <v>82</v>
      </c>
      <c r="BO13" s="3"/>
      <c r="BP13" s="3"/>
      <c r="BQ13" s="3"/>
      <c r="BR13" s="3"/>
      <c r="BS13" s="3"/>
      <c r="BT13" s="4" t="s">
        <v>82</v>
      </c>
      <c r="BU13" s="3"/>
      <c r="BV13" s="3"/>
      <c r="BW13" s="3"/>
      <c r="BX13" s="3"/>
      <c r="BY13" s="3"/>
      <c r="BZ13" s="3"/>
      <c r="CA13" s="3"/>
      <c r="CB13" s="3"/>
    </row>
    <row r="14" spans="1:97" ht="15">
      <c r="A14" s="69">
        <v>10</v>
      </c>
      <c r="B14" s="2" t="s">
        <v>44</v>
      </c>
      <c r="C14" s="69">
        <v>1</v>
      </c>
      <c r="D14" s="69">
        <v>3</v>
      </c>
      <c r="E14" s="69">
        <v>75</v>
      </c>
      <c r="F14" s="71">
        <f t="shared" si="0"/>
        <v>26.833631484794275</v>
      </c>
      <c r="G14" s="70">
        <v>75</v>
      </c>
      <c r="H14" s="71">
        <f t="shared" si="1"/>
        <v>24.509803921568626</v>
      </c>
      <c r="I14" s="70">
        <v>114</v>
      </c>
      <c r="J14" s="71">
        <f t="shared" si="2"/>
        <v>40.5261286882332</v>
      </c>
      <c r="K14" s="81">
        <v>169.25</v>
      </c>
      <c r="L14" s="71">
        <f t="shared" si="3"/>
        <v>61.090055946580044</v>
      </c>
      <c r="M14" s="70">
        <v>128</v>
      </c>
      <c r="N14" s="71">
        <f t="shared" si="4"/>
        <v>55.172413793103445</v>
      </c>
      <c r="O14" s="63">
        <v>120</v>
      </c>
      <c r="P14" s="71">
        <f t="shared" si="5"/>
        <v>39.682539682539684</v>
      </c>
      <c r="Q14" s="70">
        <v>277</v>
      </c>
      <c r="R14" s="71">
        <f t="shared" si="6"/>
        <v>100.43509789702684</v>
      </c>
      <c r="S14" s="70">
        <v>120</v>
      </c>
      <c r="T14" s="71">
        <f t="shared" si="7"/>
        <v>55.045871559633028</v>
      </c>
      <c r="U14" s="70">
        <v>68</v>
      </c>
      <c r="V14" s="71">
        <f t="shared" si="8"/>
        <v>19.681620839363241</v>
      </c>
      <c r="W14" s="70">
        <v>124</v>
      </c>
      <c r="X14" s="71">
        <f t="shared" si="9"/>
        <v>38.944723618090457</v>
      </c>
      <c r="Y14" s="70">
        <v>63</v>
      </c>
      <c r="Z14" s="71">
        <f t="shared" si="10"/>
        <v>22.21438645980254</v>
      </c>
      <c r="AA14" s="70">
        <v>156</v>
      </c>
      <c r="AB14" s="71">
        <f t="shared" si="11"/>
        <v>48.207663782447469</v>
      </c>
      <c r="AC14" s="70">
        <v>105</v>
      </c>
      <c r="AD14" s="71">
        <f t="shared" si="12"/>
        <v>26.785714285714285</v>
      </c>
      <c r="AE14" s="70">
        <v>200</v>
      </c>
      <c r="AF14" s="71">
        <f t="shared" si="13"/>
        <v>83.056478405315616</v>
      </c>
      <c r="AG14" s="70">
        <v>365</v>
      </c>
      <c r="AH14" s="71">
        <f t="shared" si="14"/>
        <v>118.12297734627832</v>
      </c>
      <c r="AI14" s="70">
        <v>408</v>
      </c>
      <c r="AJ14" s="71">
        <f t="shared" si="15"/>
        <v>103.44827586206897</v>
      </c>
      <c r="AK14" s="81">
        <v>128</v>
      </c>
      <c r="AL14" s="71">
        <f t="shared" si="16"/>
        <v>36.866359447004605</v>
      </c>
      <c r="AM14" s="70">
        <v>118</v>
      </c>
      <c r="AN14" s="71">
        <f t="shared" si="17"/>
        <v>57.504873294346979</v>
      </c>
      <c r="AO14" s="70">
        <v>135</v>
      </c>
      <c r="AP14" s="71">
        <f t="shared" si="18"/>
        <v>32.703488372093027</v>
      </c>
      <c r="AQ14" s="70">
        <v>80</v>
      </c>
      <c r="AR14" s="71">
        <f t="shared" si="19"/>
        <v>31.720856463124502</v>
      </c>
      <c r="AS14" s="70">
        <v>96</v>
      </c>
      <c r="AT14" s="71">
        <f t="shared" si="20"/>
        <v>36.151383920165699</v>
      </c>
      <c r="AU14" s="70">
        <v>192</v>
      </c>
      <c r="AV14" s="71">
        <f t="shared" si="21"/>
        <v>56.704075605434141</v>
      </c>
      <c r="AW14" s="70">
        <v>140</v>
      </c>
      <c r="AX14" s="71">
        <f t="shared" si="22"/>
        <v>41.371158392434985</v>
      </c>
      <c r="AY14" s="70">
        <v>128</v>
      </c>
      <c r="AZ14" s="71">
        <f t="shared" si="23"/>
        <v>40.378548895899058</v>
      </c>
      <c r="BA14" s="70"/>
      <c r="BB14" s="75"/>
      <c r="BC14" s="76">
        <f t="shared" si="24"/>
        <v>99.612669332563812</v>
      </c>
      <c r="BD14" s="76">
        <f t="shared" si="25"/>
        <v>81.287606648046562</v>
      </c>
      <c r="BE14" s="77">
        <f t="shared" si="26"/>
        <v>77.5</v>
      </c>
      <c r="BF14" s="77">
        <f t="shared" si="27"/>
        <v>19.681620839363241</v>
      </c>
      <c r="BG14" s="77">
        <f t="shared" si="28"/>
        <v>408</v>
      </c>
      <c r="BH14" s="77">
        <f t="shared" si="29"/>
        <v>388.31837916063677</v>
      </c>
      <c r="BI14" s="4" t="s">
        <v>81</v>
      </c>
      <c r="BJ14" s="3"/>
      <c r="BK14" s="3"/>
      <c r="BL14" s="3"/>
      <c r="BM14" s="3"/>
      <c r="BN14" s="3"/>
      <c r="BO14" s="3"/>
      <c r="BP14" s="3"/>
      <c r="BQ14" s="4" t="s">
        <v>82</v>
      </c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97" ht="15">
      <c r="A15" s="69">
        <v>11</v>
      </c>
      <c r="B15" s="6" t="s">
        <v>45</v>
      </c>
      <c r="C15" s="69">
        <v>2</v>
      </c>
      <c r="D15" s="69">
        <v>4</v>
      </c>
      <c r="E15" s="69">
        <v>0</v>
      </c>
      <c r="F15" s="71">
        <f t="shared" si="0"/>
        <v>0</v>
      </c>
      <c r="G15" s="70">
        <v>25</v>
      </c>
      <c r="H15" s="71">
        <f t="shared" si="1"/>
        <v>8.169934640522877</v>
      </c>
      <c r="I15" s="70">
        <v>22</v>
      </c>
      <c r="J15" s="71">
        <f t="shared" si="2"/>
        <v>7.8208318521151794</v>
      </c>
      <c r="K15" s="81">
        <v>8</v>
      </c>
      <c r="L15" s="71">
        <f t="shared" si="3"/>
        <v>2.8875654214040787</v>
      </c>
      <c r="M15" s="70">
        <v>20</v>
      </c>
      <c r="N15" s="71">
        <f t="shared" si="4"/>
        <v>8.6206896551724128</v>
      </c>
      <c r="O15" s="63">
        <v>20</v>
      </c>
      <c r="P15" s="71">
        <f t="shared" si="5"/>
        <v>6.6137566137566131</v>
      </c>
      <c r="Q15" s="70">
        <v>42</v>
      </c>
      <c r="R15" s="71">
        <f t="shared" si="6"/>
        <v>15.228426395939087</v>
      </c>
      <c r="S15" s="70">
        <v>68</v>
      </c>
      <c r="T15" s="71">
        <f t="shared" si="7"/>
        <v>31.192660550458719</v>
      </c>
      <c r="U15" s="70">
        <v>4</v>
      </c>
      <c r="V15" s="71">
        <f t="shared" si="8"/>
        <v>1.1577424023154848</v>
      </c>
      <c r="W15" s="70">
        <v>22</v>
      </c>
      <c r="X15" s="71">
        <f t="shared" si="9"/>
        <v>6.9095477386934681</v>
      </c>
      <c r="Y15" s="70">
        <v>13</v>
      </c>
      <c r="Z15" s="71">
        <f t="shared" si="10"/>
        <v>4.5839210155148091</v>
      </c>
      <c r="AA15" s="70">
        <v>37</v>
      </c>
      <c r="AB15" s="71">
        <f t="shared" si="11"/>
        <v>11.433868974042028</v>
      </c>
      <c r="AC15" s="70">
        <v>20</v>
      </c>
      <c r="AD15" s="71">
        <f t="shared" si="12"/>
        <v>5.1020408163265305</v>
      </c>
      <c r="AE15" s="70">
        <v>18</v>
      </c>
      <c r="AF15" s="71">
        <f t="shared" si="13"/>
        <v>7.4750830564784057</v>
      </c>
      <c r="AG15" s="70">
        <v>0</v>
      </c>
      <c r="AH15" s="71">
        <f t="shared" si="14"/>
        <v>0</v>
      </c>
      <c r="AI15" s="70">
        <v>32</v>
      </c>
      <c r="AJ15" s="71">
        <f t="shared" si="15"/>
        <v>8.1135902636916839</v>
      </c>
      <c r="AK15" s="81">
        <v>0</v>
      </c>
      <c r="AL15" s="71">
        <f t="shared" si="16"/>
        <v>0</v>
      </c>
      <c r="AM15" s="70">
        <v>24</v>
      </c>
      <c r="AN15" s="71">
        <f t="shared" si="17"/>
        <v>11.695906432748536</v>
      </c>
      <c r="AO15" s="70">
        <v>58</v>
      </c>
      <c r="AP15" s="71">
        <f t="shared" si="18"/>
        <v>14.050387596899226</v>
      </c>
      <c r="AQ15" s="70">
        <v>64</v>
      </c>
      <c r="AR15" s="71">
        <f t="shared" si="19"/>
        <v>25.376685170499602</v>
      </c>
      <c r="AS15" s="70">
        <v>8</v>
      </c>
      <c r="AT15" s="71">
        <f t="shared" si="20"/>
        <v>3.0126153266804745</v>
      </c>
      <c r="AU15" s="70">
        <v>20</v>
      </c>
      <c r="AV15" s="71">
        <f t="shared" si="21"/>
        <v>5.9066745422327225</v>
      </c>
      <c r="AW15" s="70">
        <v>38</v>
      </c>
      <c r="AX15" s="71">
        <f t="shared" si="22"/>
        <v>11.229314420803783</v>
      </c>
      <c r="AY15" s="70">
        <v>0</v>
      </c>
      <c r="AZ15" s="71">
        <f t="shared" si="23"/>
        <v>0</v>
      </c>
      <c r="BA15" s="70"/>
      <c r="BB15" s="75"/>
      <c r="BC15" s="76">
        <f t="shared" si="24"/>
        <v>15.824609226797827</v>
      </c>
      <c r="BD15" s="76">
        <f t="shared" si="25"/>
        <v>16.648386230401393</v>
      </c>
      <c r="BE15" s="77">
        <f t="shared" si="26"/>
        <v>9.9250020379880972</v>
      </c>
      <c r="BF15" s="77">
        <f t="shared" si="27"/>
        <v>0</v>
      </c>
      <c r="BG15" s="77">
        <f t="shared" si="28"/>
        <v>68</v>
      </c>
      <c r="BH15" s="77">
        <f t="shared" si="29"/>
        <v>68</v>
      </c>
      <c r="BI15" s="4" t="s">
        <v>84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4" t="s">
        <v>82</v>
      </c>
      <c r="BX15" s="4" t="s">
        <v>82</v>
      </c>
      <c r="BY15" s="3"/>
      <c r="BZ15" s="3"/>
      <c r="CA15" s="3"/>
      <c r="CB15" s="3"/>
    </row>
    <row r="16" spans="1:97" ht="15">
      <c r="A16" s="69">
        <v>12</v>
      </c>
      <c r="B16" s="6" t="s">
        <v>46</v>
      </c>
      <c r="C16" s="69">
        <v>1</v>
      </c>
      <c r="D16" s="69">
        <v>2</v>
      </c>
      <c r="E16" s="69">
        <v>105</v>
      </c>
      <c r="F16" s="71">
        <f t="shared" si="0"/>
        <v>37.567084078711986</v>
      </c>
      <c r="G16" s="70">
        <v>60</v>
      </c>
      <c r="H16" s="71">
        <f t="shared" si="1"/>
        <v>19.607843137254903</v>
      </c>
      <c r="I16" s="70">
        <v>18</v>
      </c>
      <c r="J16" s="71">
        <f t="shared" si="2"/>
        <v>6.3988624244578745</v>
      </c>
      <c r="K16" s="81">
        <v>4</v>
      </c>
      <c r="L16" s="71">
        <f t="shared" si="3"/>
        <v>1.4437827107020393</v>
      </c>
      <c r="M16" s="70">
        <v>45</v>
      </c>
      <c r="N16" s="71">
        <f t="shared" si="4"/>
        <v>19.396551724137932</v>
      </c>
      <c r="O16" s="63">
        <v>14</v>
      </c>
      <c r="P16" s="71">
        <f t="shared" si="5"/>
        <v>4.6296296296296298</v>
      </c>
      <c r="Q16" s="70">
        <v>10</v>
      </c>
      <c r="R16" s="71">
        <f t="shared" si="6"/>
        <v>3.6258158085569256</v>
      </c>
      <c r="S16" s="70">
        <v>8</v>
      </c>
      <c r="T16" s="71">
        <f t="shared" si="7"/>
        <v>3.669724770642202</v>
      </c>
      <c r="U16" s="70">
        <v>4</v>
      </c>
      <c r="V16" s="71">
        <f t="shared" si="8"/>
        <v>1.1577424023154848</v>
      </c>
      <c r="W16" s="70">
        <v>8</v>
      </c>
      <c r="X16" s="71">
        <f t="shared" si="9"/>
        <v>2.512562814070352</v>
      </c>
      <c r="Y16" s="70">
        <v>0</v>
      </c>
      <c r="Z16" s="71">
        <f t="shared" si="10"/>
        <v>0</v>
      </c>
      <c r="AA16" s="70">
        <v>40</v>
      </c>
      <c r="AB16" s="71">
        <f t="shared" si="11"/>
        <v>12.360939431396785</v>
      </c>
      <c r="AC16" s="70">
        <v>60</v>
      </c>
      <c r="AD16" s="71">
        <f t="shared" si="12"/>
        <v>15.306122448979592</v>
      </c>
      <c r="AE16" s="70">
        <v>50</v>
      </c>
      <c r="AF16" s="71">
        <f t="shared" si="13"/>
        <v>20.764119601328904</v>
      </c>
      <c r="AG16" s="70">
        <v>0</v>
      </c>
      <c r="AH16" s="71">
        <f t="shared" si="14"/>
        <v>0</v>
      </c>
      <c r="AI16" s="70">
        <v>16</v>
      </c>
      <c r="AJ16" s="71">
        <f t="shared" si="15"/>
        <v>4.056795131845842</v>
      </c>
      <c r="AK16" s="81">
        <v>0</v>
      </c>
      <c r="AL16" s="71">
        <f t="shared" si="16"/>
        <v>0</v>
      </c>
      <c r="AM16" s="70">
        <v>8</v>
      </c>
      <c r="AN16" s="71">
        <f t="shared" si="17"/>
        <v>3.8986354775828458</v>
      </c>
      <c r="AO16" s="70">
        <v>10</v>
      </c>
      <c r="AP16" s="71">
        <f t="shared" si="18"/>
        <v>2.4224806201550386</v>
      </c>
      <c r="AQ16" s="70">
        <v>64</v>
      </c>
      <c r="AR16" s="71">
        <f t="shared" si="19"/>
        <v>25.376685170499602</v>
      </c>
      <c r="AS16" s="70">
        <v>4</v>
      </c>
      <c r="AT16" s="71">
        <f t="shared" si="20"/>
        <v>1.5063076633402372</v>
      </c>
      <c r="AU16" s="70">
        <v>0</v>
      </c>
      <c r="AV16" s="71">
        <f t="shared" si="21"/>
        <v>0</v>
      </c>
      <c r="AW16" s="70">
        <v>5</v>
      </c>
      <c r="AX16" s="71">
        <f t="shared" si="22"/>
        <v>1.4775413711583925</v>
      </c>
      <c r="AY16" s="70">
        <v>0</v>
      </c>
      <c r="AZ16" s="71">
        <f t="shared" si="23"/>
        <v>0</v>
      </c>
      <c r="BA16" s="70"/>
      <c r="BB16" s="75"/>
      <c r="BC16" s="76">
        <f t="shared" si="24"/>
        <v>15.003733883682637</v>
      </c>
      <c r="BD16" s="76">
        <f t="shared" si="25"/>
        <v>21.955712058938364</v>
      </c>
      <c r="BE16" s="77">
        <f t="shared" si="26"/>
        <v>4.8148148148148149</v>
      </c>
      <c r="BF16" s="77">
        <f t="shared" si="27"/>
        <v>0</v>
      </c>
      <c r="BG16" s="77">
        <f t="shared" si="28"/>
        <v>105</v>
      </c>
      <c r="BH16" s="77">
        <f t="shared" si="29"/>
        <v>105</v>
      </c>
      <c r="BI16" s="4" t="s">
        <v>84</v>
      </c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4" t="s">
        <v>82</v>
      </c>
      <c r="BX16" s="3"/>
      <c r="BY16" s="3"/>
      <c r="BZ16" s="3"/>
      <c r="CA16" s="3"/>
      <c r="CB16" s="3"/>
    </row>
    <row r="17" spans="1:80" ht="15">
      <c r="A17" s="69">
        <v>13</v>
      </c>
      <c r="B17" s="2" t="s">
        <v>47</v>
      </c>
      <c r="C17" s="69">
        <v>1</v>
      </c>
      <c r="D17" s="69">
        <v>1</v>
      </c>
      <c r="E17" s="69">
        <v>90</v>
      </c>
      <c r="F17" s="71">
        <f t="shared" si="0"/>
        <v>32.200357781753134</v>
      </c>
      <c r="G17" s="70">
        <v>75</v>
      </c>
      <c r="H17" s="71">
        <f t="shared" si="1"/>
        <v>24.509803921568626</v>
      </c>
      <c r="I17" s="70">
        <v>33</v>
      </c>
      <c r="J17" s="71">
        <f t="shared" si="2"/>
        <v>11.731247778172769</v>
      </c>
      <c r="K17" s="81">
        <v>72</v>
      </c>
      <c r="L17" s="71">
        <f t="shared" si="3"/>
        <v>25.988088792636709</v>
      </c>
      <c r="M17" s="70">
        <v>60</v>
      </c>
      <c r="N17" s="71">
        <f t="shared" si="4"/>
        <v>25.862068965517242</v>
      </c>
      <c r="O17" s="63">
        <v>72</v>
      </c>
      <c r="P17" s="71">
        <f t="shared" si="5"/>
        <v>23.809523809523807</v>
      </c>
      <c r="Q17" s="70">
        <v>142</v>
      </c>
      <c r="R17" s="71">
        <f t="shared" si="6"/>
        <v>51.486584481508345</v>
      </c>
      <c r="S17" s="70">
        <v>32</v>
      </c>
      <c r="T17" s="71">
        <f t="shared" si="7"/>
        <v>14.678899082568808</v>
      </c>
      <c r="U17" s="70">
        <v>68</v>
      </c>
      <c r="V17" s="71">
        <f t="shared" si="8"/>
        <v>19.681620839363241</v>
      </c>
      <c r="W17" s="70">
        <v>33</v>
      </c>
      <c r="X17" s="71">
        <f t="shared" si="9"/>
        <v>10.364321608040202</v>
      </c>
      <c r="Y17" s="70">
        <v>56</v>
      </c>
      <c r="Z17" s="71">
        <f t="shared" si="10"/>
        <v>19.746121297602258</v>
      </c>
      <c r="AA17" s="70">
        <v>32</v>
      </c>
      <c r="AB17" s="71">
        <f t="shared" si="11"/>
        <v>9.8887515451174277</v>
      </c>
      <c r="AC17" s="70">
        <v>80</v>
      </c>
      <c r="AD17" s="71">
        <f t="shared" si="12"/>
        <v>20.408163265306122</v>
      </c>
      <c r="AE17" s="70">
        <v>50</v>
      </c>
      <c r="AF17" s="71">
        <f t="shared" si="13"/>
        <v>20.764119601328904</v>
      </c>
      <c r="AG17" s="70">
        <v>0</v>
      </c>
      <c r="AH17" s="71">
        <f t="shared" si="14"/>
        <v>0</v>
      </c>
      <c r="AI17" s="70">
        <v>64</v>
      </c>
      <c r="AJ17" s="71">
        <f t="shared" si="15"/>
        <v>16.227180527383368</v>
      </c>
      <c r="AK17" s="81">
        <v>133</v>
      </c>
      <c r="AL17" s="71">
        <f t="shared" si="16"/>
        <v>38.306451612903224</v>
      </c>
      <c r="AM17" s="70">
        <v>42</v>
      </c>
      <c r="AN17" s="71">
        <f t="shared" si="17"/>
        <v>20.467836257309941</v>
      </c>
      <c r="AO17" s="70">
        <v>51</v>
      </c>
      <c r="AP17" s="71">
        <f t="shared" si="18"/>
        <v>12.354651162790697</v>
      </c>
      <c r="AQ17" s="70">
        <v>0</v>
      </c>
      <c r="AR17" s="71">
        <f t="shared" si="19"/>
        <v>0</v>
      </c>
      <c r="AS17" s="70">
        <v>60</v>
      </c>
      <c r="AT17" s="71">
        <f t="shared" si="20"/>
        <v>22.594614950103558</v>
      </c>
      <c r="AU17" s="70">
        <v>0</v>
      </c>
      <c r="AV17" s="71">
        <f t="shared" si="21"/>
        <v>0</v>
      </c>
      <c r="AW17" s="70">
        <v>70</v>
      </c>
      <c r="AX17" s="71">
        <f t="shared" si="22"/>
        <v>20.685579196217493</v>
      </c>
      <c r="AY17" s="70">
        <v>133</v>
      </c>
      <c r="AZ17" s="71">
        <f t="shared" si="23"/>
        <v>41.955835962145109</v>
      </c>
      <c r="BA17" s="70"/>
      <c r="BB17" s="75"/>
      <c r="BC17" s="76">
        <f t="shared" si="24"/>
        <v>40.243996300809606</v>
      </c>
      <c r="BD17" s="76">
        <f t="shared" si="25"/>
        <v>34.740978537889866</v>
      </c>
      <c r="BE17" s="77">
        <f t="shared" si="26"/>
        <v>32</v>
      </c>
      <c r="BF17" s="77">
        <f t="shared" si="27"/>
        <v>0</v>
      </c>
      <c r="BG17" s="77">
        <f t="shared" si="28"/>
        <v>142</v>
      </c>
      <c r="BH17" s="77">
        <f t="shared" si="29"/>
        <v>142</v>
      </c>
      <c r="BI17" s="4" t="s">
        <v>84</v>
      </c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4" t="s">
        <v>82</v>
      </c>
      <c r="BX17" s="3"/>
      <c r="BY17" s="3"/>
      <c r="BZ17" s="3"/>
      <c r="CA17" s="3"/>
      <c r="CB17" s="3"/>
    </row>
    <row r="18" spans="1:80" ht="15">
      <c r="A18" s="69">
        <v>14</v>
      </c>
      <c r="B18" s="2" t="s">
        <v>53</v>
      </c>
      <c r="C18" s="69">
        <v>1</v>
      </c>
      <c r="D18" s="69">
        <v>3</v>
      </c>
      <c r="E18" s="69">
        <v>20</v>
      </c>
      <c r="F18" s="71">
        <f t="shared" si="0"/>
        <v>7.1556350626118066</v>
      </c>
      <c r="G18" s="70">
        <v>35</v>
      </c>
      <c r="H18" s="71">
        <f t="shared" si="1"/>
        <v>11.437908496732025</v>
      </c>
      <c r="I18" s="70">
        <v>54</v>
      </c>
      <c r="J18" s="71">
        <f t="shared" si="2"/>
        <v>19.196587273373623</v>
      </c>
      <c r="K18" s="81">
        <v>59</v>
      </c>
      <c r="L18" s="71">
        <f t="shared" si="3"/>
        <v>21.295794982855082</v>
      </c>
      <c r="M18" s="70">
        <v>94</v>
      </c>
      <c r="N18" s="71">
        <f t="shared" si="4"/>
        <v>40.517241379310342</v>
      </c>
      <c r="O18" s="63">
        <v>50</v>
      </c>
      <c r="P18" s="71">
        <f t="shared" si="5"/>
        <v>16.534391534391535</v>
      </c>
      <c r="Q18" s="70">
        <v>38</v>
      </c>
      <c r="R18" s="71">
        <f t="shared" si="6"/>
        <v>13.778100072516315</v>
      </c>
      <c r="S18" s="70">
        <v>16</v>
      </c>
      <c r="T18" s="71">
        <f t="shared" si="7"/>
        <v>7.3394495412844041</v>
      </c>
      <c r="U18" s="70">
        <v>69</v>
      </c>
      <c r="V18" s="71">
        <f t="shared" si="8"/>
        <v>19.97105643994211</v>
      </c>
      <c r="W18" s="70">
        <v>54</v>
      </c>
      <c r="X18" s="71">
        <f t="shared" si="9"/>
        <v>16.959798994974875</v>
      </c>
      <c r="Y18" s="70">
        <v>43</v>
      </c>
      <c r="Z18" s="71">
        <f t="shared" si="10"/>
        <v>15.162200282087447</v>
      </c>
      <c r="AA18" s="70">
        <v>60</v>
      </c>
      <c r="AB18" s="71">
        <f t="shared" si="11"/>
        <v>18.541409147095177</v>
      </c>
      <c r="AC18" s="70">
        <v>130</v>
      </c>
      <c r="AD18" s="71">
        <f t="shared" si="12"/>
        <v>33.163265306122454</v>
      </c>
      <c r="AE18" s="70">
        <v>54</v>
      </c>
      <c r="AF18" s="71">
        <f t="shared" si="13"/>
        <v>22.425249169435219</v>
      </c>
      <c r="AG18" s="70">
        <v>55</v>
      </c>
      <c r="AH18" s="71">
        <f t="shared" si="14"/>
        <v>17.79935275080906</v>
      </c>
      <c r="AI18" s="70">
        <v>56</v>
      </c>
      <c r="AJ18" s="71">
        <f t="shared" si="15"/>
        <v>14.198782961460447</v>
      </c>
      <c r="AK18" s="81">
        <v>21</v>
      </c>
      <c r="AL18" s="71">
        <f t="shared" si="16"/>
        <v>6.0483870967741931</v>
      </c>
      <c r="AM18" s="70">
        <v>66</v>
      </c>
      <c r="AN18" s="71">
        <f t="shared" si="17"/>
        <v>32.163742690058477</v>
      </c>
      <c r="AO18" s="70">
        <v>66</v>
      </c>
      <c r="AP18" s="71">
        <f t="shared" si="18"/>
        <v>15.988372093023257</v>
      </c>
      <c r="AQ18" s="70">
        <v>40</v>
      </c>
      <c r="AR18" s="71">
        <f t="shared" si="19"/>
        <v>15.860428231562251</v>
      </c>
      <c r="AS18" s="70">
        <v>43</v>
      </c>
      <c r="AT18" s="71">
        <f t="shared" si="20"/>
        <v>16.192807380907553</v>
      </c>
      <c r="AU18" s="70">
        <v>96</v>
      </c>
      <c r="AV18" s="71">
        <f t="shared" si="21"/>
        <v>28.352037802717071</v>
      </c>
      <c r="AW18" s="70">
        <v>45</v>
      </c>
      <c r="AX18" s="71">
        <f t="shared" si="22"/>
        <v>13.297872340425531</v>
      </c>
      <c r="AY18" s="70">
        <v>39</v>
      </c>
      <c r="AZ18" s="71">
        <f t="shared" si="23"/>
        <v>12.302839116719243</v>
      </c>
      <c r="BA18" s="70"/>
      <c r="BB18" s="75"/>
      <c r="BC18" s="76">
        <f t="shared" si="24"/>
        <v>36.222556461399783</v>
      </c>
      <c r="BD18" s="76">
        <f t="shared" si="25"/>
        <v>26.118401384404894</v>
      </c>
      <c r="BE18" s="77">
        <f t="shared" si="26"/>
        <v>30.257890246387774</v>
      </c>
      <c r="BF18" s="77">
        <f t="shared" si="27"/>
        <v>6.0483870967741931</v>
      </c>
      <c r="BG18" s="77">
        <f t="shared" si="28"/>
        <v>130</v>
      </c>
      <c r="BH18" s="77">
        <f t="shared" si="29"/>
        <v>123.95161290322581</v>
      </c>
      <c r="BI18" s="4" t="s">
        <v>84</v>
      </c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4" t="s">
        <v>82</v>
      </c>
      <c r="BW18" s="3"/>
      <c r="BX18" s="3"/>
      <c r="BY18" s="3"/>
      <c r="BZ18" s="3"/>
      <c r="CA18" s="3"/>
      <c r="CB18" s="3"/>
    </row>
    <row r="19" spans="1:80" ht="15">
      <c r="A19" s="69">
        <v>15</v>
      </c>
      <c r="B19" s="2" t="s">
        <v>54</v>
      </c>
      <c r="C19" s="69">
        <v>2</v>
      </c>
      <c r="D19" s="69">
        <v>4</v>
      </c>
      <c r="E19" s="69">
        <v>60</v>
      </c>
      <c r="F19" s="71">
        <f t="shared" si="0"/>
        <v>21.466905187835419</v>
      </c>
      <c r="G19" s="70">
        <v>40</v>
      </c>
      <c r="H19" s="71">
        <f t="shared" si="1"/>
        <v>13.071895424836601</v>
      </c>
      <c r="I19" s="70">
        <v>86</v>
      </c>
      <c r="J19" s="71">
        <f t="shared" si="2"/>
        <v>30.572342694632066</v>
      </c>
      <c r="K19" s="81">
        <v>72.5</v>
      </c>
      <c r="L19" s="71">
        <f t="shared" si="3"/>
        <v>26.168561631474464</v>
      </c>
      <c r="M19" s="70">
        <v>56</v>
      </c>
      <c r="N19" s="71">
        <f t="shared" si="4"/>
        <v>24.137931034482758</v>
      </c>
      <c r="O19" s="63">
        <v>65</v>
      </c>
      <c r="P19" s="71">
        <f t="shared" si="5"/>
        <v>21.494708994708994</v>
      </c>
      <c r="Q19" s="70">
        <v>42</v>
      </c>
      <c r="R19" s="71">
        <f t="shared" si="6"/>
        <v>15.228426395939087</v>
      </c>
      <c r="S19" s="70">
        <v>32</v>
      </c>
      <c r="T19" s="71">
        <f t="shared" si="7"/>
        <v>14.678899082568808</v>
      </c>
      <c r="U19" s="70">
        <v>84</v>
      </c>
      <c r="V19" s="71">
        <f t="shared" si="8"/>
        <v>24.31259044862518</v>
      </c>
      <c r="W19" s="70">
        <v>76</v>
      </c>
      <c r="X19" s="71">
        <f t="shared" si="9"/>
        <v>23.86934673366834</v>
      </c>
      <c r="Y19" s="70">
        <v>46</v>
      </c>
      <c r="Z19" s="71">
        <f t="shared" si="10"/>
        <v>16.220028208744711</v>
      </c>
      <c r="AA19" s="70">
        <v>61</v>
      </c>
      <c r="AB19" s="71">
        <f t="shared" si="11"/>
        <v>18.8504326328801</v>
      </c>
      <c r="AC19" s="70">
        <v>80</v>
      </c>
      <c r="AD19" s="71">
        <f t="shared" si="12"/>
        <v>20.408163265306122</v>
      </c>
      <c r="AE19" s="70">
        <v>120</v>
      </c>
      <c r="AF19" s="71">
        <f t="shared" si="13"/>
        <v>49.833887043189371</v>
      </c>
      <c r="AG19" s="70">
        <v>50</v>
      </c>
      <c r="AH19" s="71">
        <f t="shared" si="14"/>
        <v>16.181229773462782</v>
      </c>
      <c r="AI19" s="70">
        <v>56</v>
      </c>
      <c r="AJ19" s="71">
        <f t="shared" si="15"/>
        <v>14.198782961460447</v>
      </c>
      <c r="AK19" s="81">
        <v>336</v>
      </c>
      <c r="AL19" s="71">
        <f t="shared" si="16"/>
        <v>96.774193548387089</v>
      </c>
      <c r="AM19" s="70">
        <v>67</v>
      </c>
      <c r="AN19" s="71">
        <f t="shared" si="17"/>
        <v>32.651072124756332</v>
      </c>
      <c r="AO19" s="70">
        <v>149</v>
      </c>
      <c r="AP19" s="71">
        <f t="shared" si="18"/>
        <v>36.094961240310077</v>
      </c>
      <c r="AQ19" s="70">
        <v>40</v>
      </c>
      <c r="AR19" s="71">
        <f t="shared" si="19"/>
        <v>15.860428231562251</v>
      </c>
      <c r="AS19" s="70">
        <v>50</v>
      </c>
      <c r="AT19" s="71">
        <f t="shared" si="20"/>
        <v>18.828845791752965</v>
      </c>
      <c r="AU19" s="70">
        <v>96</v>
      </c>
      <c r="AV19" s="71">
        <f t="shared" si="21"/>
        <v>28.352037802717071</v>
      </c>
      <c r="AW19" s="70">
        <v>113</v>
      </c>
      <c r="AX19" s="71">
        <f t="shared" si="22"/>
        <v>33.392434988179666</v>
      </c>
      <c r="AY19" s="70">
        <v>180</v>
      </c>
      <c r="AZ19" s="71">
        <f t="shared" si="23"/>
        <v>56.782334384858046</v>
      </c>
      <c r="BA19" s="70"/>
      <c r="BB19" s="75"/>
      <c r="BC19" s="76">
        <f t="shared" si="24"/>
        <v>56.811050825548726</v>
      </c>
      <c r="BD19" s="76">
        <f t="shared" si="25"/>
        <v>55.087296061253831</v>
      </c>
      <c r="BE19" s="77">
        <f t="shared" si="26"/>
        <v>41</v>
      </c>
      <c r="BF19" s="77">
        <f t="shared" si="27"/>
        <v>13.071895424836601</v>
      </c>
      <c r="BG19" s="77">
        <f t="shared" si="28"/>
        <v>336</v>
      </c>
      <c r="BH19" s="77">
        <f t="shared" si="29"/>
        <v>322.92810457516339</v>
      </c>
      <c r="BI19" s="4" t="s">
        <v>84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4" t="s">
        <v>82</v>
      </c>
      <c r="BW19" s="4" t="s">
        <v>82</v>
      </c>
      <c r="BX19" s="3"/>
      <c r="BY19" s="3"/>
      <c r="BZ19" s="3"/>
      <c r="CA19" s="3"/>
      <c r="CB19" s="3"/>
    </row>
    <row r="20" spans="1:80" ht="15">
      <c r="A20" s="69">
        <v>16</v>
      </c>
      <c r="B20" s="2" t="s">
        <v>48</v>
      </c>
      <c r="C20" s="69">
        <v>0</v>
      </c>
      <c r="D20" s="69">
        <v>0</v>
      </c>
      <c r="E20" s="69">
        <v>195</v>
      </c>
      <c r="F20" s="71">
        <f t="shared" si="0"/>
        <v>69.767441860465112</v>
      </c>
      <c r="G20" s="70">
        <v>0</v>
      </c>
      <c r="H20" s="71">
        <f t="shared" si="1"/>
        <v>0</v>
      </c>
      <c r="I20" s="70">
        <v>75</v>
      </c>
      <c r="J20" s="71">
        <f t="shared" si="2"/>
        <v>26.661926768574478</v>
      </c>
      <c r="K20" s="81">
        <v>48</v>
      </c>
      <c r="L20" s="71">
        <f t="shared" si="3"/>
        <v>17.325392528424473</v>
      </c>
      <c r="M20" s="70">
        <v>81</v>
      </c>
      <c r="N20" s="71">
        <f t="shared" si="4"/>
        <v>34.913793103448278</v>
      </c>
      <c r="O20" s="63">
        <v>68</v>
      </c>
      <c r="P20" s="71">
        <f t="shared" si="5"/>
        <v>22.486772486772484</v>
      </c>
      <c r="Q20" s="70">
        <v>104</v>
      </c>
      <c r="R20" s="71">
        <f t="shared" si="6"/>
        <v>37.708484408992021</v>
      </c>
      <c r="S20" s="70">
        <v>48</v>
      </c>
      <c r="T20" s="71">
        <f t="shared" si="7"/>
        <v>22.018348623853214</v>
      </c>
      <c r="U20" s="70">
        <v>76.5</v>
      </c>
      <c r="V20" s="71">
        <f t="shared" si="8"/>
        <v>22.141823444283645</v>
      </c>
      <c r="W20" s="70">
        <v>27</v>
      </c>
      <c r="X20" s="71">
        <f t="shared" si="9"/>
        <v>8.4798994974874375</v>
      </c>
      <c r="Y20" s="70">
        <v>120</v>
      </c>
      <c r="Z20" s="71">
        <f t="shared" si="10"/>
        <v>42.313117066290545</v>
      </c>
      <c r="AA20" s="70">
        <v>112</v>
      </c>
      <c r="AB20" s="71">
        <f t="shared" si="11"/>
        <v>34.610630407911003</v>
      </c>
      <c r="AC20" s="70">
        <v>90</v>
      </c>
      <c r="AD20" s="71">
        <f t="shared" si="12"/>
        <v>22.95918367346939</v>
      </c>
      <c r="AE20" s="70">
        <v>85</v>
      </c>
      <c r="AF20" s="71">
        <f t="shared" si="13"/>
        <v>35.299003322259139</v>
      </c>
      <c r="AG20" s="70">
        <v>0</v>
      </c>
      <c r="AH20" s="71">
        <f t="shared" si="14"/>
        <v>0</v>
      </c>
      <c r="AI20" s="70">
        <v>96</v>
      </c>
      <c r="AJ20" s="71">
        <f t="shared" si="15"/>
        <v>24.340770791075052</v>
      </c>
      <c r="AK20" s="81">
        <v>96</v>
      </c>
      <c r="AL20" s="71">
        <f t="shared" si="16"/>
        <v>27.649769585253459</v>
      </c>
      <c r="AM20" s="70">
        <v>44</v>
      </c>
      <c r="AN20" s="71">
        <f t="shared" si="17"/>
        <v>21.442495126705651</v>
      </c>
      <c r="AO20" s="70">
        <v>144</v>
      </c>
      <c r="AP20" s="71">
        <f t="shared" si="18"/>
        <v>34.883720930232556</v>
      </c>
      <c r="AQ20" s="70">
        <v>112</v>
      </c>
      <c r="AR20" s="71">
        <f t="shared" si="19"/>
        <v>44.409199048374305</v>
      </c>
      <c r="AS20" s="70">
        <v>82</v>
      </c>
      <c r="AT20" s="71">
        <f t="shared" si="20"/>
        <v>30.879307098474861</v>
      </c>
      <c r="AU20" s="70">
        <v>0</v>
      </c>
      <c r="AV20" s="71">
        <f t="shared" si="21"/>
        <v>0</v>
      </c>
      <c r="AW20" s="70">
        <v>83</v>
      </c>
      <c r="AX20" s="71">
        <f t="shared" si="22"/>
        <v>24.527186761229316</v>
      </c>
      <c r="AY20" s="70">
        <v>96</v>
      </c>
      <c r="AZ20" s="71">
        <f t="shared" si="23"/>
        <v>30.28391167192429</v>
      </c>
      <c r="BA20" s="70"/>
      <c r="BB20" s="75"/>
      <c r="BC20" s="76">
        <f t="shared" si="24"/>
        <v>52.450045379281249</v>
      </c>
      <c r="BD20" s="76">
        <f t="shared" si="25"/>
        <v>42.738552780079182</v>
      </c>
      <c r="BE20" s="77">
        <f t="shared" si="26"/>
        <v>36.50374386562558</v>
      </c>
      <c r="BF20" s="77">
        <f t="shared" si="27"/>
        <v>0</v>
      </c>
      <c r="BG20" s="77">
        <f t="shared" si="28"/>
        <v>195</v>
      </c>
      <c r="BH20" s="77">
        <f t="shared" si="29"/>
        <v>195</v>
      </c>
      <c r="BI20" s="4" t="s">
        <v>86</v>
      </c>
      <c r="BJ20" s="4" t="s">
        <v>82</v>
      </c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ht="15">
      <c r="A21" s="69">
        <v>17</v>
      </c>
      <c r="B21" s="2" t="s">
        <v>49</v>
      </c>
      <c r="C21" s="69">
        <v>0</v>
      </c>
      <c r="D21" s="69">
        <v>3</v>
      </c>
      <c r="E21" s="69">
        <v>95</v>
      </c>
      <c r="F21" s="71">
        <f t="shared" si="0"/>
        <v>33.989266547406082</v>
      </c>
      <c r="G21" s="70">
        <v>60</v>
      </c>
      <c r="H21" s="71">
        <f t="shared" si="1"/>
        <v>19.607843137254903</v>
      </c>
      <c r="I21" s="70">
        <v>54</v>
      </c>
      <c r="J21" s="71">
        <f t="shared" si="2"/>
        <v>19.196587273373623</v>
      </c>
      <c r="K21" s="81">
        <v>117</v>
      </c>
      <c r="L21" s="71">
        <f t="shared" si="3"/>
        <v>42.230644288034647</v>
      </c>
      <c r="M21" s="70">
        <v>64</v>
      </c>
      <c r="N21" s="71">
        <f t="shared" si="4"/>
        <v>27.586206896551722</v>
      </c>
      <c r="O21" s="63">
        <v>84</v>
      </c>
      <c r="P21" s="71">
        <f t="shared" si="5"/>
        <v>27.777777777777775</v>
      </c>
      <c r="Q21" s="70">
        <v>60</v>
      </c>
      <c r="R21" s="71">
        <f t="shared" si="6"/>
        <v>21.754894851341554</v>
      </c>
      <c r="S21" s="70">
        <v>48</v>
      </c>
      <c r="T21" s="71">
        <f t="shared" si="7"/>
        <v>22.018348623853214</v>
      </c>
      <c r="U21" s="70">
        <v>68</v>
      </c>
      <c r="V21" s="71">
        <f t="shared" si="8"/>
        <v>19.681620839363241</v>
      </c>
      <c r="W21" s="70">
        <v>91</v>
      </c>
      <c r="X21" s="71">
        <f t="shared" si="9"/>
        <v>28.58040201005025</v>
      </c>
      <c r="Y21" s="70">
        <v>123</v>
      </c>
      <c r="Z21" s="71">
        <f t="shared" si="10"/>
        <v>43.370944992947813</v>
      </c>
      <c r="AA21" s="70">
        <v>120</v>
      </c>
      <c r="AB21" s="71">
        <f t="shared" si="11"/>
        <v>37.082818294190353</v>
      </c>
      <c r="AC21" s="70">
        <v>120</v>
      </c>
      <c r="AD21" s="71">
        <f t="shared" si="12"/>
        <v>30.612244897959183</v>
      </c>
      <c r="AE21" s="70">
        <v>25</v>
      </c>
      <c r="AF21" s="71">
        <f t="shared" si="13"/>
        <v>10.382059800664452</v>
      </c>
      <c r="AG21" s="70">
        <v>60</v>
      </c>
      <c r="AH21" s="71">
        <f t="shared" si="14"/>
        <v>19.417475728155338</v>
      </c>
      <c r="AI21" s="70">
        <v>86</v>
      </c>
      <c r="AJ21" s="71">
        <f t="shared" si="15"/>
        <v>21.8052738336714</v>
      </c>
      <c r="AK21" s="81">
        <v>128</v>
      </c>
      <c r="AL21" s="71">
        <f t="shared" si="16"/>
        <v>36.866359447004605</v>
      </c>
      <c r="AM21" s="70">
        <v>18</v>
      </c>
      <c r="AN21" s="71">
        <f t="shared" si="17"/>
        <v>8.7719298245614024</v>
      </c>
      <c r="AO21" s="70">
        <v>149</v>
      </c>
      <c r="AP21" s="71">
        <f t="shared" si="18"/>
        <v>36.094961240310077</v>
      </c>
      <c r="AQ21" s="70">
        <v>128</v>
      </c>
      <c r="AR21" s="71">
        <f t="shared" si="19"/>
        <v>50.753370340999204</v>
      </c>
      <c r="AS21" s="70">
        <v>123</v>
      </c>
      <c r="AT21" s="71">
        <f t="shared" si="20"/>
        <v>46.318960647712295</v>
      </c>
      <c r="AU21" s="70">
        <v>64</v>
      </c>
      <c r="AV21" s="71">
        <f t="shared" si="21"/>
        <v>18.901358535144713</v>
      </c>
      <c r="AW21" s="70">
        <v>45</v>
      </c>
      <c r="AX21" s="71">
        <f t="shared" si="22"/>
        <v>13.297872340425531</v>
      </c>
      <c r="AY21" s="70">
        <v>128</v>
      </c>
      <c r="AZ21" s="71">
        <f t="shared" si="23"/>
        <v>40.378548895899058</v>
      </c>
      <c r="BA21" s="70"/>
      <c r="BB21" s="75"/>
      <c r="BC21" s="76">
        <f t="shared" si="24"/>
        <v>56.968286897180256</v>
      </c>
      <c r="BD21" s="76">
        <f t="shared" si="25"/>
        <v>39.694156747661118</v>
      </c>
      <c r="BE21" s="77">
        <f t="shared" si="26"/>
        <v>44.185472496473906</v>
      </c>
      <c r="BF21" s="77">
        <f t="shared" si="27"/>
        <v>8.7719298245614024</v>
      </c>
      <c r="BG21" s="77">
        <f t="shared" si="28"/>
        <v>149</v>
      </c>
      <c r="BH21" s="77">
        <f t="shared" si="29"/>
        <v>140.2280701754386</v>
      </c>
      <c r="BI21" s="4" t="s">
        <v>87</v>
      </c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 t="s">
        <v>82</v>
      </c>
      <c r="CB21" s="3"/>
    </row>
    <row r="22" spans="1:80" ht="15">
      <c r="A22" s="69">
        <v>18</v>
      </c>
      <c r="B22" s="2" t="s">
        <v>4</v>
      </c>
      <c r="C22" s="70">
        <v>3</v>
      </c>
      <c r="D22" s="70">
        <v>5</v>
      </c>
      <c r="E22" s="70">
        <v>30</v>
      </c>
      <c r="F22" s="71">
        <f t="shared" si="0"/>
        <v>10.733452593917709</v>
      </c>
      <c r="G22" s="70">
        <v>55</v>
      </c>
      <c r="H22" s="71">
        <f t="shared" si="1"/>
        <v>17.973856209150327</v>
      </c>
      <c r="I22" s="70">
        <v>163</v>
      </c>
      <c r="J22" s="71">
        <f t="shared" si="2"/>
        <v>57.945254177035196</v>
      </c>
      <c r="K22" s="81">
        <v>91.5</v>
      </c>
      <c r="L22" s="71">
        <f t="shared" si="3"/>
        <v>33.026529507309149</v>
      </c>
      <c r="M22" s="70">
        <v>30</v>
      </c>
      <c r="N22" s="71">
        <f t="shared" si="4"/>
        <v>12.931034482758621</v>
      </c>
      <c r="O22" s="63">
        <v>70</v>
      </c>
      <c r="P22" s="71">
        <f t="shared" si="5"/>
        <v>23.148148148148145</v>
      </c>
      <c r="Q22" s="70">
        <v>18</v>
      </c>
      <c r="R22" s="71">
        <f t="shared" si="6"/>
        <v>6.5264684554024655</v>
      </c>
      <c r="S22" s="70">
        <v>84</v>
      </c>
      <c r="T22" s="71">
        <f t="shared" si="7"/>
        <v>38.532110091743121</v>
      </c>
      <c r="U22" s="70">
        <v>76</v>
      </c>
      <c r="V22" s="71">
        <f t="shared" si="8"/>
        <v>21.99710564399421</v>
      </c>
      <c r="W22" s="70">
        <v>146</v>
      </c>
      <c r="X22" s="71">
        <f t="shared" si="9"/>
        <v>45.854271356783919</v>
      </c>
      <c r="Y22" s="70">
        <v>67</v>
      </c>
      <c r="Z22" s="71">
        <f t="shared" si="10"/>
        <v>23.624823695345558</v>
      </c>
      <c r="AA22" s="70">
        <v>20</v>
      </c>
      <c r="AB22" s="71">
        <f t="shared" si="11"/>
        <v>6.1804697156983925</v>
      </c>
      <c r="AC22" s="70">
        <v>195</v>
      </c>
      <c r="AD22" s="71">
        <f t="shared" si="12"/>
        <v>49.744897959183675</v>
      </c>
      <c r="AE22" s="70">
        <v>54</v>
      </c>
      <c r="AF22" s="71">
        <f t="shared" si="13"/>
        <v>22.425249169435219</v>
      </c>
      <c r="AG22" s="70">
        <v>125</v>
      </c>
      <c r="AH22" s="71">
        <f t="shared" si="14"/>
        <v>40.453074433656958</v>
      </c>
      <c r="AI22" s="70">
        <v>64</v>
      </c>
      <c r="AJ22" s="71">
        <f t="shared" si="15"/>
        <v>16.227180527383368</v>
      </c>
      <c r="AK22" s="81">
        <v>173</v>
      </c>
      <c r="AL22" s="71">
        <f t="shared" si="16"/>
        <v>49.827188940092164</v>
      </c>
      <c r="AM22" s="70">
        <v>146</v>
      </c>
      <c r="AN22" s="71">
        <f t="shared" si="17"/>
        <v>71.15009746588693</v>
      </c>
      <c r="AO22" s="70">
        <v>104</v>
      </c>
      <c r="AP22" s="71">
        <f t="shared" si="18"/>
        <v>25.193798449612402</v>
      </c>
      <c r="AQ22" s="70">
        <v>5</v>
      </c>
      <c r="AR22" s="71">
        <f t="shared" si="19"/>
        <v>1.9825535289452814</v>
      </c>
      <c r="AS22" s="70">
        <v>72</v>
      </c>
      <c r="AT22" s="71">
        <f t="shared" si="20"/>
        <v>27.113537940124271</v>
      </c>
      <c r="AU22" s="70">
        <v>30</v>
      </c>
      <c r="AV22" s="71">
        <f t="shared" si="21"/>
        <v>8.8600118133490859</v>
      </c>
      <c r="AW22" s="70">
        <v>60</v>
      </c>
      <c r="AX22" s="71">
        <f t="shared" si="22"/>
        <v>17.730496453900709</v>
      </c>
      <c r="AY22" s="70">
        <v>31</v>
      </c>
      <c r="AZ22" s="71">
        <f t="shared" si="23"/>
        <v>9.7791798107255516</v>
      </c>
      <c r="BA22" s="70"/>
      <c r="BB22" s="75"/>
      <c r="BC22" s="76">
        <f t="shared" si="24"/>
        <v>53.0929331368663</v>
      </c>
      <c r="BD22" s="76">
        <f t="shared" si="25"/>
        <v>47.646628196959846</v>
      </c>
      <c r="BE22" s="77">
        <f t="shared" si="26"/>
        <v>35.779319799526135</v>
      </c>
      <c r="BF22" s="77">
        <f t="shared" si="27"/>
        <v>1.9825535289452814</v>
      </c>
      <c r="BG22" s="77">
        <f t="shared" si="28"/>
        <v>195</v>
      </c>
      <c r="BH22" s="77">
        <f t="shared" si="29"/>
        <v>193.01744647105471</v>
      </c>
      <c r="BI22" s="4" t="s">
        <v>84</v>
      </c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4" t="s">
        <v>82</v>
      </c>
      <c r="BX22" s="3"/>
      <c r="BY22" s="3"/>
      <c r="BZ22" s="3"/>
      <c r="CA22" s="3"/>
      <c r="CB22" s="3"/>
    </row>
    <row r="23" spans="1:80" ht="15">
      <c r="A23" s="69">
        <v>19</v>
      </c>
      <c r="B23" s="2" t="s">
        <v>5</v>
      </c>
      <c r="C23" s="69">
        <v>3</v>
      </c>
      <c r="D23" s="69">
        <v>4</v>
      </c>
      <c r="E23" s="69">
        <v>20</v>
      </c>
      <c r="F23" s="71">
        <f t="shared" si="0"/>
        <v>7.1556350626118066</v>
      </c>
      <c r="G23" s="70">
        <v>26</v>
      </c>
      <c r="H23" s="71">
        <f t="shared" si="1"/>
        <v>8.4967320261437909</v>
      </c>
      <c r="I23" s="70">
        <v>11</v>
      </c>
      <c r="J23" s="71">
        <f t="shared" si="2"/>
        <v>3.9104159260575897</v>
      </c>
      <c r="K23" s="81">
        <v>6.25</v>
      </c>
      <c r="L23" s="71">
        <f t="shared" si="3"/>
        <v>2.2559104854719365</v>
      </c>
      <c r="M23" s="70">
        <v>15</v>
      </c>
      <c r="N23" s="71">
        <f t="shared" si="4"/>
        <v>6.4655172413793105</v>
      </c>
      <c r="O23" s="63">
        <v>22</v>
      </c>
      <c r="P23" s="71">
        <f t="shared" si="5"/>
        <v>7.2751322751322745</v>
      </c>
      <c r="Q23" s="70">
        <v>18</v>
      </c>
      <c r="R23" s="71">
        <f t="shared" si="6"/>
        <v>6.5264684554024655</v>
      </c>
      <c r="S23" s="70">
        <v>96</v>
      </c>
      <c r="T23" s="71">
        <f t="shared" si="7"/>
        <v>44.036697247706428</v>
      </c>
      <c r="U23" s="70">
        <v>28</v>
      </c>
      <c r="V23" s="71">
        <f t="shared" si="8"/>
        <v>8.1041968162083933</v>
      </c>
      <c r="W23" s="70">
        <v>11</v>
      </c>
      <c r="X23" s="71">
        <f t="shared" si="9"/>
        <v>3.454773869346734</v>
      </c>
      <c r="Y23" s="70">
        <v>99</v>
      </c>
      <c r="Z23" s="71">
        <f t="shared" si="10"/>
        <v>34.908321579689705</v>
      </c>
      <c r="AA23" s="70">
        <v>13</v>
      </c>
      <c r="AB23" s="71">
        <f t="shared" si="11"/>
        <v>4.0173053152039557</v>
      </c>
      <c r="AC23" s="70">
        <v>50</v>
      </c>
      <c r="AD23" s="71">
        <f t="shared" si="12"/>
        <v>12.755102040816327</v>
      </c>
      <c r="AE23" s="70">
        <v>8</v>
      </c>
      <c r="AF23" s="71">
        <f t="shared" si="13"/>
        <v>3.3222591362126246</v>
      </c>
      <c r="AG23" s="70">
        <v>0</v>
      </c>
      <c r="AH23" s="71">
        <f t="shared" si="14"/>
        <v>0</v>
      </c>
      <c r="AI23" s="70">
        <v>48</v>
      </c>
      <c r="AJ23" s="71">
        <f t="shared" si="15"/>
        <v>12.170385395537526</v>
      </c>
      <c r="AK23" s="81">
        <v>6</v>
      </c>
      <c r="AL23" s="71">
        <f t="shared" si="16"/>
        <v>1.7281105990783412</v>
      </c>
      <c r="AM23" s="70">
        <v>62</v>
      </c>
      <c r="AN23" s="71">
        <f t="shared" si="17"/>
        <v>30.214424951267056</v>
      </c>
      <c r="AO23" s="70">
        <v>86</v>
      </c>
      <c r="AP23" s="71">
        <f t="shared" si="18"/>
        <v>20.833333333333332</v>
      </c>
      <c r="AQ23" s="70">
        <v>10</v>
      </c>
      <c r="AR23" s="71">
        <f t="shared" si="19"/>
        <v>3.9651070578905627</v>
      </c>
      <c r="AS23" s="70">
        <v>80</v>
      </c>
      <c r="AT23" s="71">
        <f t="shared" si="20"/>
        <v>30.126153266804746</v>
      </c>
      <c r="AU23" s="70">
        <v>20</v>
      </c>
      <c r="AV23" s="71">
        <f t="shared" si="21"/>
        <v>5.9066745422327225</v>
      </c>
      <c r="AW23" s="70">
        <v>83</v>
      </c>
      <c r="AX23" s="71">
        <f t="shared" si="22"/>
        <v>24.527186761229316</v>
      </c>
      <c r="AY23" s="70">
        <v>6</v>
      </c>
      <c r="AZ23" s="71">
        <f t="shared" si="23"/>
        <v>1.8927444794952681</v>
      </c>
      <c r="BA23" s="70"/>
      <c r="BB23" s="75"/>
      <c r="BC23" s="76">
        <f t="shared" si="24"/>
        <v>23.089553913838596</v>
      </c>
      <c r="BD23" s="76">
        <f t="shared" si="25"/>
        <v>26.700368526566375</v>
      </c>
      <c r="BE23" s="77">
        <f t="shared" si="26"/>
        <v>11.585192697768763</v>
      </c>
      <c r="BF23" s="77">
        <f t="shared" si="27"/>
        <v>0</v>
      </c>
      <c r="BG23" s="77">
        <f t="shared" si="28"/>
        <v>99</v>
      </c>
      <c r="BH23" s="77">
        <f t="shared" si="29"/>
        <v>99</v>
      </c>
      <c r="BI23" s="4" t="s">
        <v>84</v>
      </c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4" t="s">
        <v>82</v>
      </c>
      <c r="BX23" s="4" t="s">
        <v>82</v>
      </c>
      <c r="BY23" s="3"/>
      <c r="BZ23" s="3"/>
      <c r="CA23" s="3"/>
      <c r="CB23" s="3"/>
    </row>
    <row r="24" spans="1:80" ht="15">
      <c r="A24" s="69">
        <v>20</v>
      </c>
      <c r="B24" s="2" t="s">
        <v>55</v>
      </c>
      <c r="C24" s="69">
        <v>2</v>
      </c>
      <c r="D24" s="69">
        <v>4</v>
      </c>
      <c r="E24" s="69">
        <v>0</v>
      </c>
      <c r="F24" s="71">
        <f t="shared" si="0"/>
        <v>0</v>
      </c>
      <c r="G24" s="70">
        <v>25</v>
      </c>
      <c r="H24" s="71">
        <f t="shared" si="1"/>
        <v>8.169934640522877</v>
      </c>
      <c r="I24" s="70">
        <v>4</v>
      </c>
      <c r="J24" s="71">
        <f t="shared" si="2"/>
        <v>1.4219694276573054</v>
      </c>
      <c r="K24" s="81">
        <v>23.5</v>
      </c>
      <c r="L24" s="71">
        <f t="shared" si="3"/>
        <v>8.4822234253744817</v>
      </c>
      <c r="M24" s="70">
        <v>0</v>
      </c>
      <c r="N24" s="71">
        <f t="shared" si="4"/>
        <v>0</v>
      </c>
      <c r="O24" s="63">
        <v>4</v>
      </c>
      <c r="P24" s="71">
        <f t="shared" si="5"/>
        <v>1.3227513227513228</v>
      </c>
      <c r="Q24" s="70">
        <v>0</v>
      </c>
      <c r="R24" s="71">
        <f t="shared" si="6"/>
        <v>0</v>
      </c>
      <c r="S24" s="70">
        <v>0</v>
      </c>
      <c r="T24" s="71">
        <f t="shared" si="7"/>
        <v>0</v>
      </c>
      <c r="U24" s="70">
        <v>12</v>
      </c>
      <c r="V24" s="71">
        <f t="shared" si="8"/>
        <v>3.4732272069464547</v>
      </c>
      <c r="W24" s="70">
        <v>6</v>
      </c>
      <c r="X24" s="71">
        <f t="shared" si="9"/>
        <v>1.8844221105527637</v>
      </c>
      <c r="Y24" s="70">
        <v>4</v>
      </c>
      <c r="Z24" s="71">
        <f t="shared" si="10"/>
        <v>1.4104372355430184</v>
      </c>
      <c r="AA24" s="70">
        <v>0</v>
      </c>
      <c r="AB24" s="71">
        <f t="shared" si="11"/>
        <v>0</v>
      </c>
      <c r="AC24" s="70">
        <v>0</v>
      </c>
      <c r="AD24" s="71">
        <f t="shared" si="12"/>
        <v>0</v>
      </c>
      <c r="AE24" s="70">
        <v>16</v>
      </c>
      <c r="AF24" s="71">
        <f t="shared" si="13"/>
        <v>6.6445182724252492</v>
      </c>
      <c r="AG24" s="70">
        <v>0</v>
      </c>
      <c r="AH24" s="71">
        <f t="shared" si="14"/>
        <v>0</v>
      </c>
      <c r="AI24" s="70">
        <v>24</v>
      </c>
      <c r="AJ24" s="71">
        <f t="shared" si="15"/>
        <v>6.0851926977687629</v>
      </c>
      <c r="AK24" s="81">
        <v>2</v>
      </c>
      <c r="AL24" s="71">
        <f t="shared" si="16"/>
        <v>0.57603686635944695</v>
      </c>
      <c r="AM24" s="70">
        <v>6</v>
      </c>
      <c r="AN24" s="71">
        <f t="shared" si="17"/>
        <v>2.9239766081871341</v>
      </c>
      <c r="AO24" s="70">
        <v>17</v>
      </c>
      <c r="AP24" s="71">
        <f t="shared" si="18"/>
        <v>4.1182170542635665</v>
      </c>
      <c r="AQ24" s="70">
        <v>0</v>
      </c>
      <c r="AR24" s="71">
        <f t="shared" si="19"/>
        <v>0</v>
      </c>
      <c r="AS24" s="70">
        <v>10</v>
      </c>
      <c r="AT24" s="71">
        <f t="shared" si="20"/>
        <v>3.7657691583505932</v>
      </c>
      <c r="AU24" s="70">
        <v>25</v>
      </c>
      <c r="AV24" s="71">
        <f t="shared" si="21"/>
        <v>7.3833431777909038</v>
      </c>
      <c r="AW24" s="70">
        <v>71</v>
      </c>
      <c r="AX24" s="71">
        <f t="shared" si="22"/>
        <v>20.981087470449172</v>
      </c>
      <c r="AY24" s="70">
        <v>2</v>
      </c>
      <c r="AZ24" s="71">
        <f t="shared" si="23"/>
        <v>0.63091482649842279</v>
      </c>
      <c r="BA24" s="70"/>
      <c r="BB24" s="75"/>
      <c r="BC24" s="76">
        <f t="shared" si="24"/>
        <v>6.8911254479466963</v>
      </c>
      <c r="BD24" s="76">
        <f t="shared" si="25"/>
        <v>12.057693973305364</v>
      </c>
      <c r="BE24" s="77">
        <f t="shared" si="26"/>
        <v>2.4619883040935671</v>
      </c>
      <c r="BF24" s="77">
        <f t="shared" si="27"/>
        <v>0</v>
      </c>
      <c r="BG24" s="77">
        <f t="shared" si="28"/>
        <v>71</v>
      </c>
      <c r="BH24" s="77">
        <f t="shared" si="29"/>
        <v>71</v>
      </c>
      <c r="BI24" s="4" t="s">
        <v>84</v>
      </c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4" t="s">
        <v>82</v>
      </c>
      <c r="BX24" s="3"/>
      <c r="BY24" s="3"/>
      <c r="BZ24" s="3"/>
      <c r="CA24" s="3"/>
      <c r="CB24" s="3"/>
    </row>
    <row r="25" spans="1:80" ht="15">
      <c r="A25" s="69">
        <v>21</v>
      </c>
      <c r="B25" s="2" t="s">
        <v>6</v>
      </c>
      <c r="C25" s="69">
        <v>2</v>
      </c>
      <c r="D25" s="69">
        <v>4</v>
      </c>
      <c r="E25" s="69">
        <v>20</v>
      </c>
      <c r="F25" s="71">
        <f t="shared" si="0"/>
        <v>7.1556350626118066</v>
      </c>
      <c r="G25" s="70">
        <v>18</v>
      </c>
      <c r="H25" s="71">
        <f t="shared" si="1"/>
        <v>5.8823529411764701</v>
      </c>
      <c r="I25" s="70">
        <v>47</v>
      </c>
      <c r="J25" s="71">
        <f t="shared" si="2"/>
        <v>16.708140774973337</v>
      </c>
      <c r="K25" s="81">
        <v>33</v>
      </c>
      <c r="L25" s="71">
        <f t="shared" si="3"/>
        <v>11.911207363291824</v>
      </c>
      <c r="M25" s="70">
        <v>25</v>
      </c>
      <c r="N25" s="71">
        <f t="shared" si="4"/>
        <v>10.775862068965518</v>
      </c>
      <c r="O25" s="63">
        <v>20</v>
      </c>
      <c r="P25" s="71">
        <f t="shared" si="5"/>
        <v>6.6137566137566131</v>
      </c>
      <c r="Q25" s="70">
        <v>13</v>
      </c>
      <c r="R25" s="71">
        <f t="shared" si="6"/>
        <v>4.7135605511240026</v>
      </c>
      <c r="S25" s="70">
        <v>8</v>
      </c>
      <c r="T25" s="71">
        <f t="shared" si="7"/>
        <v>3.669724770642202</v>
      </c>
      <c r="U25" s="70">
        <v>30</v>
      </c>
      <c r="V25" s="71">
        <f t="shared" si="8"/>
        <v>8.6830680173661374</v>
      </c>
      <c r="W25" s="70">
        <v>37</v>
      </c>
      <c r="X25" s="71">
        <f t="shared" si="9"/>
        <v>11.620603015075377</v>
      </c>
      <c r="Y25" s="70">
        <v>40</v>
      </c>
      <c r="Z25" s="71">
        <f t="shared" si="10"/>
        <v>14.104372355430185</v>
      </c>
      <c r="AA25" s="70">
        <v>18</v>
      </c>
      <c r="AB25" s="71">
        <f t="shared" si="11"/>
        <v>5.5624227441285541</v>
      </c>
      <c r="AC25" s="70">
        <v>5</v>
      </c>
      <c r="AD25" s="71">
        <f t="shared" si="12"/>
        <v>1.2755102040816326</v>
      </c>
      <c r="AE25" s="70">
        <v>54</v>
      </c>
      <c r="AF25" s="71">
        <f t="shared" si="13"/>
        <v>22.425249169435219</v>
      </c>
      <c r="AG25" s="70">
        <v>0</v>
      </c>
      <c r="AH25" s="71">
        <f t="shared" si="14"/>
        <v>0</v>
      </c>
      <c r="AI25" s="70">
        <v>32</v>
      </c>
      <c r="AJ25" s="71">
        <f t="shared" si="15"/>
        <v>8.1135902636916839</v>
      </c>
      <c r="AK25" s="81">
        <v>7</v>
      </c>
      <c r="AL25" s="71">
        <f t="shared" si="16"/>
        <v>2.0161290322580645</v>
      </c>
      <c r="AM25" s="70">
        <v>28</v>
      </c>
      <c r="AN25" s="71">
        <f t="shared" si="17"/>
        <v>13.64522417153996</v>
      </c>
      <c r="AO25" s="70">
        <v>17</v>
      </c>
      <c r="AP25" s="71">
        <f t="shared" si="18"/>
        <v>4.1182170542635665</v>
      </c>
      <c r="AQ25" s="70">
        <v>5</v>
      </c>
      <c r="AR25" s="71">
        <f t="shared" si="19"/>
        <v>1.9825535289452814</v>
      </c>
      <c r="AS25" s="70">
        <v>40</v>
      </c>
      <c r="AT25" s="71">
        <f t="shared" si="20"/>
        <v>15.063076633402373</v>
      </c>
      <c r="AU25" s="70">
        <v>30</v>
      </c>
      <c r="AV25" s="71">
        <f t="shared" si="21"/>
        <v>8.8600118133490859</v>
      </c>
      <c r="AW25" s="70">
        <v>40</v>
      </c>
      <c r="AX25" s="71">
        <f t="shared" si="22"/>
        <v>11.82033096926714</v>
      </c>
      <c r="AY25" s="70">
        <v>7</v>
      </c>
      <c r="AZ25" s="71">
        <f t="shared" si="23"/>
        <v>2.2082018927444795</v>
      </c>
      <c r="BA25" s="70"/>
      <c r="BB25" s="75"/>
      <c r="BC25" s="76">
        <f t="shared" si="24"/>
        <v>16.102683354406679</v>
      </c>
      <c r="BD25" s="76">
        <f t="shared" si="25"/>
        <v>13.575602673371503</v>
      </c>
      <c r="BE25" s="77">
        <f t="shared" si="26"/>
        <v>11.865769166279481</v>
      </c>
      <c r="BF25" s="77">
        <f t="shared" si="27"/>
        <v>0</v>
      </c>
      <c r="BG25" s="77">
        <f t="shared" si="28"/>
        <v>54</v>
      </c>
      <c r="BH25" s="77">
        <f t="shared" si="29"/>
        <v>54</v>
      </c>
      <c r="BI25" s="4" t="s">
        <v>84</v>
      </c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4" t="s">
        <v>82</v>
      </c>
      <c r="BX25" s="4"/>
      <c r="BY25" s="3"/>
      <c r="BZ25" s="3"/>
      <c r="CA25" s="3"/>
      <c r="CB25" s="3"/>
    </row>
    <row r="26" spans="1:80" ht="15">
      <c r="A26" s="69">
        <v>22</v>
      </c>
      <c r="B26" s="2" t="s">
        <v>50</v>
      </c>
      <c r="C26" s="69">
        <v>1</v>
      </c>
      <c r="D26" s="69">
        <v>3</v>
      </c>
      <c r="E26" s="69">
        <v>50</v>
      </c>
      <c r="F26" s="71">
        <f t="shared" si="0"/>
        <v>17.889087656529515</v>
      </c>
      <c r="G26" s="70">
        <v>15</v>
      </c>
      <c r="H26" s="71">
        <f t="shared" si="1"/>
        <v>4.9019607843137258</v>
      </c>
      <c r="I26" s="70">
        <v>23</v>
      </c>
      <c r="J26" s="71">
        <f t="shared" si="2"/>
        <v>8.1763242090295059</v>
      </c>
      <c r="K26" s="81">
        <v>16</v>
      </c>
      <c r="L26" s="71">
        <f t="shared" si="3"/>
        <v>5.7751308428081574</v>
      </c>
      <c r="M26" s="70">
        <v>20</v>
      </c>
      <c r="N26" s="71">
        <f t="shared" si="4"/>
        <v>8.6206896551724128</v>
      </c>
      <c r="O26" s="63">
        <v>20</v>
      </c>
      <c r="P26" s="71">
        <f t="shared" si="5"/>
        <v>6.6137566137566131</v>
      </c>
      <c r="Q26" s="70">
        <v>20</v>
      </c>
      <c r="R26" s="71">
        <f t="shared" si="6"/>
        <v>7.2516316171138513</v>
      </c>
      <c r="S26" s="70">
        <v>16</v>
      </c>
      <c r="T26" s="71">
        <f t="shared" si="7"/>
        <v>7.3394495412844041</v>
      </c>
      <c r="U26" s="70">
        <v>8</v>
      </c>
      <c r="V26" s="71">
        <f t="shared" si="8"/>
        <v>2.3154848046309695</v>
      </c>
      <c r="W26" s="70">
        <v>21</v>
      </c>
      <c r="X26" s="71">
        <f t="shared" si="9"/>
        <v>6.5954773869346734</v>
      </c>
      <c r="Y26" s="70">
        <v>27</v>
      </c>
      <c r="Z26" s="71">
        <f t="shared" si="10"/>
        <v>9.5204513399153754</v>
      </c>
      <c r="AA26" s="70">
        <v>92</v>
      </c>
      <c r="AB26" s="71">
        <f t="shared" si="11"/>
        <v>28.43016069221261</v>
      </c>
      <c r="AC26" s="70">
        <v>80</v>
      </c>
      <c r="AD26" s="71">
        <f t="shared" si="12"/>
        <v>20.408163265306122</v>
      </c>
      <c r="AE26" s="70">
        <v>20</v>
      </c>
      <c r="AF26" s="71">
        <f t="shared" si="13"/>
        <v>8.3056478405315612</v>
      </c>
      <c r="AG26" s="70">
        <v>120</v>
      </c>
      <c r="AH26" s="71">
        <f t="shared" si="14"/>
        <v>38.834951456310677</v>
      </c>
      <c r="AI26" s="70">
        <v>72</v>
      </c>
      <c r="AJ26" s="71">
        <f t="shared" si="15"/>
        <v>18.255578093306287</v>
      </c>
      <c r="AK26" s="81">
        <v>10</v>
      </c>
      <c r="AL26" s="71">
        <f t="shared" si="16"/>
        <v>2.8801843317972353</v>
      </c>
      <c r="AM26" s="70">
        <v>16</v>
      </c>
      <c r="AN26" s="71">
        <f t="shared" si="17"/>
        <v>7.7972709551656916</v>
      </c>
      <c r="AO26" s="70">
        <v>40</v>
      </c>
      <c r="AP26" s="71">
        <f t="shared" si="18"/>
        <v>9.6899224806201545</v>
      </c>
      <c r="AQ26" s="70">
        <v>20</v>
      </c>
      <c r="AR26" s="71">
        <f t="shared" si="19"/>
        <v>7.9302141157811255</v>
      </c>
      <c r="AS26" s="70">
        <v>24</v>
      </c>
      <c r="AT26" s="71">
        <f t="shared" si="20"/>
        <v>9.0378459800414248</v>
      </c>
      <c r="AU26" s="70">
        <v>50</v>
      </c>
      <c r="AV26" s="71">
        <f t="shared" si="21"/>
        <v>14.766686355581808</v>
      </c>
      <c r="AW26" s="70">
        <v>10</v>
      </c>
      <c r="AX26" s="71">
        <f t="shared" si="22"/>
        <v>2.9550827423167849</v>
      </c>
      <c r="AY26" s="70">
        <v>10</v>
      </c>
      <c r="AZ26" s="71">
        <f t="shared" si="23"/>
        <v>3.1545741324921135</v>
      </c>
      <c r="BA26" s="70"/>
      <c r="BB26" s="75"/>
      <c r="BC26" s="76">
        <f t="shared" si="24"/>
        <v>22.030119310269853</v>
      </c>
      <c r="BD26" s="76">
        <f t="shared" si="25"/>
        <v>24.352062239768092</v>
      </c>
      <c r="BE26" s="77">
        <f t="shared" si="26"/>
        <v>15.5</v>
      </c>
      <c r="BF26" s="77">
        <f t="shared" si="27"/>
        <v>2.3154848046309695</v>
      </c>
      <c r="BG26" s="77">
        <f t="shared" si="28"/>
        <v>120</v>
      </c>
      <c r="BH26" s="77">
        <f t="shared" si="29"/>
        <v>117.68451519536903</v>
      </c>
      <c r="BI26" s="4" t="s">
        <v>84</v>
      </c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4" t="s">
        <v>82</v>
      </c>
      <c r="BY26" s="3"/>
      <c r="BZ26" s="3"/>
      <c r="CA26" s="3"/>
      <c r="CB26" s="3"/>
    </row>
    <row r="27" spans="1:80" ht="15">
      <c r="A27" s="69">
        <v>23</v>
      </c>
      <c r="B27" s="2" t="s">
        <v>51</v>
      </c>
      <c r="C27" s="69">
        <v>1</v>
      </c>
      <c r="D27" s="69">
        <v>2</v>
      </c>
      <c r="E27" s="69">
        <v>45</v>
      </c>
      <c r="F27" s="71">
        <f t="shared" si="0"/>
        <v>16.100178890876567</v>
      </c>
      <c r="G27" s="70">
        <v>20</v>
      </c>
      <c r="H27" s="71">
        <f t="shared" si="1"/>
        <v>6.5359477124183005</v>
      </c>
      <c r="I27" s="70">
        <v>12</v>
      </c>
      <c r="J27" s="71">
        <f t="shared" si="2"/>
        <v>4.2659082829719166</v>
      </c>
      <c r="K27" s="81">
        <v>16</v>
      </c>
      <c r="L27" s="71">
        <f t="shared" si="3"/>
        <v>5.7751308428081574</v>
      </c>
      <c r="M27" s="70">
        <v>20</v>
      </c>
      <c r="N27" s="71">
        <f t="shared" si="4"/>
        <v>8.6206896551724128</v>
      </c>
      <c r="O27" s="63">
        <v>7</v>
      </c>
      <c r="P27" s="71">
        <f t="shared" si="5"/>
        <v>2.3148148148148149</v>
      </c>
      <c r="Q27" s="70">
        <v>6</v>
      </c>
      <c r="R27" s="71">
        <f t="shared" si="6"/>
        <v>2.1754894851341553</v>
      </c>
      <c r="S27" s="70">
        <v>16</v>
      </c>
      <c r="T27" s="71">
        <f t="shared" si="7"/>
        <v>7.3394495412844041</v>
      </c>
      <c r="U27" s="70">
        <v>8</v>
      </c>
      <c r="V27" s="71">
        <f t="shared" si="8"/>
        <v>2.3154848046309695</v>
      </c>
      <c r="W27" s="70">
        <v>2</v>
      </c>
      <c r="X27" s="71">
        <f t="shared" si="9"/>
        <v>0.62814070351758799</v>
      </c>
      <c r="Y27" s="70">
        <v>9</v>
      </c>
      <c r="Z27" s="71">
        <f t="shared" si="10"/>
        <v>3.1734837799717912</v>
      </c>
      <c r="AA27" s="70">
        <v>10</v>
      </c>
      <c r="AB27" s="71">
        <f t="shared" si="11"/>
        <v>3.0902348578491963</v>
      </c>
      <c r="AC27" s="70">
        <v>10</v>
      </c>
      <c r="AD27" s="71">
        <f t="shared" si="12"/>
        <v>2.5510204081632653</v>
      </c>
      <c r="AE27" s="70">
        <v>2</v>
      </c>
      <c r="AF27" s="71">
        <f t="shared" si="13"/>
        <v>0.83056478405315615</v>
      </c>
      <c r="AG27" s="70">
        <v>0</v>
      </c>
      <c r="AH27" s="71">
        <f t="shared" si="14"/>
        <v>0</v>
      </c>
      <c r="AI27" s="70">
        <v>72</v>
      </c>
      <c r="AJ27" s="71">
        <f t="shared" si="15"/>
        <v>18.255578093306287</v>
      </c>
      <c r="AK27" s="81">
        <v>10</v>
      </c>
      <c r="AL27" s="71">
        <f t="shared" si="16"/>
        <v>2.8801843317972353</v>
      </c>
      <c r="AM27" s="70">
        <v>2</v>
      </c>
      <c r="AN27" s="71">
        <f t="shared" si="17"/>
        <v>0.97465886939571145</v>
      </c>
      <c r="AO27" s="70">
        <v>5</v>
      </c>
      <c r="AP27" s="71">
        <f t="shared" si="18"/>
        <v>1.2112403100775193</v>
      </c>
      <c r="AQ27" s="70">
        <v>40</v>
      </c>
      <c r="AR27" s="71">
        <f t="shared" si="19"/>
        <v>15.860428231562251</v>
      </c>
      <c r="AS27" s="70">
        <v>10</v>
      </c>
      <c r="AT27" s="71">
        <f t="shared" si="20"/>
        <v>3.7657691583505932</v>
      </c>
      <c r="AU27" s="70">
        <v>10</v>
      </c>
      <c r="AV27" s="71">
        <f t="shared" si="21"/>
        <v>2.9533372711163612</v>
      </c>
      <c r="AW27" s="70">
        <v>25</v>
      </c>
      <c r="AX27" s="71">
        <f t="shared" si="22"/>
        <v>7.3877068557919623</v>
      </c>
      <c r="AY27" s="70">
        <v>10</v>
      </c>
      <c r="AZ27" s="71">
        <f t="shared" si="23"/>
        <v>3.1545741324921135</v>
      </c>
      <c r="BA27" s="70"/>
      <c r="BB27" s="75"/>
      <c r="BC27" s="76">
        <f t="shared" si="24"/>
        <v>10.190833662865765</v>
      </c>
      <c r="BD27" s="76">
        <f t="shared" si="25"/>
        <v>13.02971219287409</v>
      </c>
      <c r="BE27" s="77">
        <f t="shared" si="26"/>
        <v>6.7679738562091503</v>
      </c>
      <c r="BF27" s="77">
        <f t="shared" si="27"/>
        <v>0</v>
      </c>
      <c r="BG27" s="77">
        <f t="shared" si="28"/>
        <v>72</v>
      </c>
      <c r="BH27" s="77">
        <f t="shared" si="29"/>
        <v>72</v>
      </c>
      <c r="BI27" s="4" t="s">
        <v>84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4" t="s">
        <v>82</v>
      </c>
      <c r="BY27" s="3"/>
      <c r="BZ27" s="3"/>
      <c r="CA27" s="3"/>
      <c r="CB27" s="3"/>
    </row>
    <row r="28" spans="1:80" ht="15">
      <c r="A28" s="69">
        <v>24</v>
      </c>
      <c r="B28" s="2" t="s">
        <v>7</v>
      </c>
      <c r="C28" s="69">
        <v>2</v>
      </c>
      <c r="D28" s="69">
        <v>4</v>
      </c>
      <c r="E28" s="69">
        <v>30</v>
      </c>
      <c r="F28" s="71">
        <f t="shared" si="0"/>
        <v>10.733452593917709</v>
      </c>
      <c r="G28" s="70">
        <v>26</v>
      </c>
      <c r="H28" s="71">
        <f t="shared" si="1"/>
        <v>8.4967320261437909</v>
      </c>
      <c r="I28" s="70">
        <v>53</v>
      </c>
      <c r="J28" s="71">
        <f t="shared" si="2"/>
        <v>18.841094916459298</v>
      </c>
      <c r="K28" s="81">
        <v>101.5</v>
      </c>
      <c r="L28" s="71">
        <f t="shared" si="3"/>
        <v>36.635986284064245</v>
      </c>
      <c r="M28" s="70">
        <v>55</v>
      </c>
      <c r="N28" s="71">
        <f t="shared" si="4"/>
        <v>23.706896551724135</v>
      </c>
      <c r="O28" s="63">
        <v>42</v>
      </c>
      <c r="P28" s="71">
        <f t="shared" si="5"/>
        <v>13.888888888888888</v>
      </c>
      <c r="Q28" s="70">
        <v>30</v>
      </c>
      <c r="R28" s="71">
        <f t="shared" si="6"/>
        <v>10.877447425670777</v>
      </c>
      <c r="S28" s="70">
        <v>44</v>
      </c>
      <c r="T28" s="71">
        <f t="shared" si="7"/>
        <v>20.183486238532112</v>
      </c>
      <c r="U28" s="70">
        <v>15</v>
      </c>
      <c r="V28" s="71">
        <f t="shared" si="8"/>
        <v>4.3415340086830687</v>
      </c>
      <c r="W28" s="70">
        <v>53</v>
      </c>
      <c r="X28" s="71">
        <f t="shared" si="9"/>
        <v>16.645728643216081</v>
      </c>
      <c r="Y28" s="70">
        <v>76</v>
      </c>
      <c r="Z28" s="71">
        <f t="shared" si="10"/>
        <v>26.798307475317348</v>
      </c>
      <c r="AA28" s="70">
        <v>16</v>
      </c>
      <c r="AB28" s="71">
        <f t="shared" si="11"/>
        <v>4.9443757725587139</v>
      </c>
      <c r="AC28" s="70">
        <v>145</v>
      </c>
      <c r="AD28" s="71">
        <f t="shared" si="12"/>
        <v>36.989795918367349</v>
      </c>
      <c r="AE28" s="70">
        <v>108</v>
      </c>
      <c r="AF28" s="71">
        <f t="shared" si="13"/>
        <v>44.850498338870437</v>
      </c>
      <c r="AG28" s="70">
        <v>120</v>
      </c>
      <c r="AH28" s="71">
        <f t="shared" si="14"/>
        <v>38.834951456310677</v>
      </c>
      <c r="AI28" s="70">
        <v>112</v>
      </c>
      <c r="AJ28" s="71">
        <f t="shared" si="15"/>
        <v>28.397565922920894</v>
      </c>
      <c r="AK28" s="81">
        <v>47</v>
      </c>
      <c r="AL28" s="71">
        <f t="shared" si="16"/>
        <v>13.536866359447005</v>
      </c>
      <c r="AM28" s="70">
        <v>57</v>
      </c>
      <c r="AN28" s="71">
        <f t="shared" si="17"/>
        <v>27.777777777777775</v>
      </c>
      <c r="AO28" s="70">
        <v>76</v>
      </c>
      <c r="AP28" s="71">
        <f t="shared" si="18"/>
        <v>18.410852713178297</v>
      </c>
      <c r="AQ28" s="70">
        <v>10</v>
      </c>
      <c r="AR28" s="71">
        <f t="shared" si="19"/>
        <v>3.9651070578905627</v>
      </c>
      <c r="AS28" s="70">
        <v>92</v>
      </c>
      <c r="AT28" s="71">
        <f t="shared" si="20"/>
        <v>34.645076256825455</v>
      </c>
      <c r="AU28" s="70">
        <v>120</v>
      </c>
      <c r="AV28" s="71">
        <f t="shared" si="21"/>
        <v>35.440047253396344</v>
      </c>
      <c r="AW28" s="70">
        <v>30</v>
      </c>
      <c r="AX28" s="71">
        <f t="shared" si="22"/>
        <v>8.8652482269503547</v>
      </c>
      <c r="AY28" s="70">
        <v>47</v>
      </c>
      <c r="AZ28" s="71">
        <f t="shared" si="23"/>
        <v>14.826498422712934</v>
      </c>
      <c r="BA28" s="70"/>
      <c r="BB28" s="75"/>
      <c r="BC28" s="76">
        <f t="shared" si="24"/>
        <v>41.836129511038003</v>
      </c>
      <c r="BD28" s="76">
        <f t="shared" si="25"/>
        <v>35.210015122544881</v>
      </c>
      <c r="BE28" s="77">
        <f t="shared" si="26"/>
        <v>30</v>
      </c>
      <c r="BF28" s="77">
        <f t="shared" si="27"/>
        <v>3.9651070578905627</v>
      </c>
      <c r="BG28" s="77">
        <f t="shared" si="28"/>
        <v>145</v>
      </c>
      <c r="BH28" s="77">
        <f t="shared" si="29"/>
        <v>141.03489294210945</v>
      </c>
      <c r="BI28" s="4" t="s">
        <v>84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4" t="s">
        <v>82</v>
      </c>
      <c r="BX28" s="4" t="s">
        <v>82</v>
      </c>
      <c r="BY28" s="3"/>
      <c r="BZ28" s="3"/>
      <c r="CA28" s="3"/>
      <c r="CB28" s="3"/>
    </row>
    <row r="29" spans="1:80" ht="15">
      <c r="A29" s="69">
        <v>25</v>
      </c>
      <c r="B29" s="2" t="s">
        <v>8</v>
      </c>
      <c r="C29" s="69">
        <v>2</v>
      </c>
      <c r="D29" s="69">
        <v>4</v>
      </c>
      <c r="E29" s="69">
        <v>20</v>
      </c>
      <c r="F29" s="71">
        <f t="shared" si="0"/>
        <v>7.1556350626118066</v>
      </c>
      <c r="G29" s="70">
        <v>26</v>
      </c>
      <c r="H29" s="71">
        <f t="shared" si="1"/>
        <v>8.4967320261437909</v>
      </c>
      <c r="I29" s="70">
        <v>30</v>
      </c>
      <c r="J29" s="71">
        <f t="shared" si="2"/>
        <v>10.66477070742979</v>
      </c>
      <c r="K29" s="81">
        <v>41</v>
      </c>
      <c r="L29" s="71">
        <f t="shared" si="3"/>
        <v>14.798772784695904</v>
      </c>
      <c r="M29" s="70">
        <v>30</v>
      </c>
      <c r="N29" s="71">
        <f t="shared" si="4"/>
        <v>12.931034482758621</v>
      </c>
      <c r="O29" s="63">
        <v>34</v>
      </c>
      <c r="P29" s="71">
        <f t="shared" si="5"/>
        <v>11.243386243386242</v>
      </c>
      <c r="Q29" s="70">
        <v>24</v>
      </c>
      <c r="R29" s="71">
        <f t="shared" si="6"/>
        <v>8.7019579405366212</v>
      </c>
      <c r="S29" s="70">
        <v>88</v>
      </c>
      <c r="T29" s="71">
        <f t="shared" si="7"/>
        <v>40.366972477064223</v>
      </c>
      <c r="U29" s="70">
        <v>40</v>
      </c>
      <c r="V29" s="71">
        <f t="shared" si="8"/>
        <v>11.577424023154848</v>
      </c>
      <c r="W29" s="70">
        <v>30</v>
      </c>
      <c r="X29" s="71">
        <f t="shared" si="9"/>
        <v>9.4221105527638187</v>
      </c>
      <c r="Y29" s="70">
        <v>36</v>
      </c>
      <c r="Z29" s="71">
        <f t="shared" si="10"/>
        <v>12.693935119887165</v>
      </c>
      <c r="AA29" s="70">
        <v>15</v>
      </c>
      <c r="AB29" s="71">
        <f t="shared" si="11"/>
        <v>4.6353522867737942</v>
      </c>
      <c r="AC29" s="70">
        <v>75</v>
      </c>
      <c r="AD29" s="71">
        <f t="shared" si="12"/>
        <v>19.132653061224492</v>
      </c>
      <c r="AE29" s="70">
        <v>50</v>
      </c>
      <c r="AF29" s="71">
        <f t="shared" si="13"/>
        <v>20.764119601328904</v>
      </c>
      <c r="AG29" s="70">
        <v>90</v>
      </c>
      <c r="AH29" s="71">
        <f t="shared" si="14"/>
        <v>29.126213592233011</v>
      </c>
      <c r="AI29" s="70">
        <v>32</v>
      </c>
      <c r="AJ29" s="71">
        <f t="shared" si="15"/>
        <v>8.1135902636916839</v>
      </c>
      <c r="AK29" s="81">
        <v>66</v>
      </c>
      <c r="AL29" s="71">
        <f t="shared" si="16"/>
        <v>19.009216589861751</v>
      </c>
      <c r="AM29" s="70">
        <v>16</v>
      </c>
      <c r="AN29" s="71">
        <f t="shared" si="17"/>
        <v>7.7972709551656916</v>
      </c>
      <c r="AO29" s="70">
        <v>92</v>
      </c>
      <c r="AP29" s="71">
        <f t="shared" si="18"/>
        <v>22.286821705426359</v>
      </c>
      <c r="AQ29" s="70">
        <v>176</v>
      </c>
      <c r="AR29" s="71">
        <f t="shared" si="19"/>
        <v>69.785884218873917</v>
      </c>
      <c r="AS29" s="70">
        <v>40</v>
      </c>
      <c r="AT29" s="71">
        <f t="shared" si="20"/>
        <v>15.063076633402373</v>
      </c>
      <c r="AU29" s="70">
        <v>90</v>
      </c>
      <c r="AV29" s="71">
        <f t="shared" si="21"/>
        <v>26.580035440047254</v>
      </c>
      <c r="AW29" s="70">
        <v>33</v>
      </c>
      <c r="AX29" s="71">
        <f t="shared" si="22"/>
        <v>9.75177304964539</v>
      </c>
      <c r="AY29" s="70">
        <v>66</v>
      </c>
      <c r="AZ29" s="71">
        <f t="shared" si="23"/>
        <v>20.820189274447952</v>
      </c>
      <c r="BA29" s="70"/>
      <c r="BB29" s="75"/>
      <c r="BC29" s="76">
        <f t="shared" si="24"/>
        <v>34.602477668594901</v>
      </c>
      <c r="BD29" s="76">
        <f t="shared" si="25"/>
        <v>32.23938758234987</v>
      </c>
      <c r="BE29" s="77">
        <f t="shared" si="26"/>
        <v>25</v>
      </c>
      <c r="BF29" s="77">
        <f t="shared" si="27"/>
        <v>4.6353522867737942</v>
      </c>
      <c r="BG29" s="77">
        <f t="shared" si="28"/>
        <v>176</v>
      </c>
      <c r="BH29" s="77">
        <f t="shared" si="29"/>
        <v>171.36464771322622</v>
      </c>
      <c r="BI29" s="4" t="s">
        <v>84</v>
      </c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4" t="s">
        <v>82</v>
      </c>
      <c r="BX29" s="4" t="s">
        <v>82</v>
      </c>
      <c r="BY29" s="3"/>
      <c r="BZ29" s="3"/>
      <c r="CA29" s="3"/>
      <c r="CB29" s="3"/>
    </row>
    <row r="30" spans="1:80" ht="15">
      <c r="A30" s="69">
        <v>26</v>
      </c>
      <c r="B30" s="2" t="s">
        <v>9</v>
      </c>
      <c r="C30" s="69">
        <v>1</v>
      </c>
      <c r="D30" s="69">
        <v>3</v>
      </c>
      <c r="E30" s="69">
        <v>30</v>
      </c>
      <c r="F30" s="71">
        <f t="shared" si="0"/>
        <v>10.733452593917709</v>
      </c>
      <c r="G30" s="70">
        <v>115</v>
      </c>
      <c r="H30" s="71">
        <f t="shared" si="1"/>
        <v>37.58169934640523</v>
      </c>
      <c r="I30" s="70">
        <v>36</v>
      </c>
      <c r="J30" s="71">
        <f t="shared" si="2"/>
        <v>12.797724848915749</v>
      </c>
      <c r="K30" s="81">
        <v>12</v>
      </c>
      <c r="L30" s="71">
        <f t="shared" si="3"/>
        <v>4.3313481321061182</v>
      </c>
      <c r="M30" s="70">
        <v>20</v>
      </c>
      <c r="N30" s="71">
        <f t="shared" si="4"/>
        <v>8.6206896551724128</v>
      </c>
      <c r="O30" s="63">
        <v>17</v>
      </c>
      <c r="P30" s="71">
        <f t="shared" si="5"/>
        <v>5.621693121693121</v>
      </c>
      <c r="Q30" s="70">
        <v>20</v>
      </c>
      <c r="R30" s="71">
        <f t="shared" si="6"/>
        <v>7.2516316171138513</v>
      </c>
      <c r="S30" s="70">
        <v>16</v>
      </c>
      <c r="T30" s="71">
        <f t="shared" si="7"/>
        <v>7.3394495412844041</v>
      </c>
      <c r="U30" s="70">
        <v>4</v>
      </c>
      <c r="V30" s="71">
        <f t="shared" si="8"/>
        <v>1.1577424023154848</v>
      </c>
      <c r="W30" s="70">
        <v>26</v>
      </c>
      <c r="X30" s="71">
        <f t="shared" si="9"/>
        <v>8.1658291457286438</v>
      </c>
      <c r="Y30" s="70">
        <v>38</v>
      </c>
      <c r="Z30" s="71">
        <f t="shared" si="10"/>
        <v>13.399153737658674</v>
      </c>
      <c r="AA30" s="70">
        <v>20</v>
      </c>
      <c r="AB30" s="71">
        <f t="shared" si="11"/>
        <v>6.1804697156983925</v>
      </c>
      <c r="AC30" s="70">
        <v>40</v>
      </c>
      <c r="AD30" s="71">
        <f t="shared" si="12"/>
        <v>10.204081632653061</v>
      </c>
      <c r="AE30" s="70">
        <v>33</v>
      </c>
      <c r="AF30" s="71">
        <f t="shared" si="13"/>
        <v>13.704318936877076</v>
      </c>
      <c r="AG30" s="70">
        <v>20</v>
      </c>
      <c r="AH30" s="71">
        <f t="shared" si="14"/>
        <v>6.4724919093851137</v>
      </c>
      <c r="AI30" s="70">
        <v>128</v>
      </c>
      <c r="AJ30" s="71">
        <f t="shared" si="15"/>
        <v>32.454361054766736</v>
      </c>
      <c r="AK30" s="81">
        <v>23</v>
      </c>
      <c r="AL30" s="71">
        <f t="shared" si="16"/>
        <v>6.6244239631336406</v>
      </c>
      <c r="AM30" s="70">
        <v>26</v>
      </c>
      <c r="AN30" s="71">
        <f t="shared" si="17"/>
        <v>12.670565302144249</v>
      </c>
      <c r="AO30" s="70">
        <v>36</v>
      </c>
      <c r="AP30" s="71">
        <f t="shared" si="18"/>
        <v>8.720930232558139</v>
      </c>
      <c r="AQ30" s="70">
        <v>80</v>
      </c>
      <c r="AR30" s="71">
        <f t="shared" si="19"/>
        <v>31.720856463124502</v>
      </c>
      <c r="AS30" s="70">
        <v>20</v>
      </c>
      <c r="AT30" s="71">
        <f t="shared" si="20"/>
        <v>7.5315383167011865</v>
      </c>
      <c r="AU30" s="70">
        <v>26</v>
      </c>
      <c r="AV30" s="71">
        <f t="shared" si="21"/>
        <v>7.6786769049025398</v>
      </c>
      <c r="AW30" s="70">
        <v>26</v>
      </c>
      <c r="AX30" s="71">
        <f t="shared" si="22"/>
        <v>7.6832151300236404</v>
      </c>
      <c r="AY30" s="70">
        <v>23</v>
      </c>
      <c r="AZ30" s="71">
        <f t="shared" si="23"/>
        <v>7.2555205047318614</v>
      </c>
      <c r="BA30" s="70"/>
      <c r="BB30" s="75"/>
      <c r="BC30" s="76">
        <f t="shared" si="24"/>
        <v>23.143788837687733</v>
      </c>
      <c r="BD30" s="76">
        <f t="shared" si="25"/>
        <v>25.053113709802368</v>
      </c>
      <c r="BE30" s="77">
        <f t="shared" si="26"/>
        <v>16.5</v>
      </c>
      <c r="BF30" s="77">
        <f t="shared" si="27"/>
        <v>1.1577424023154848</v>
      </c>
      <c r="BG30" s="77">
        <f t="shared" si="28"/>
        <v>128</v>
      </c>
      <c r="BH30" s="77">
        <f t="shared" si="29"/>
        <v>126.84225759768452</v>
      </c>
      <c r="BI30" s="4" t="s">
        <v>84</v>
      </c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4" t="s">
        <v>82</v>
      </c>
      <c r="BY30" s="3"/>
      <c r="BZ30" s="3"/>
      <c r="CA30" s="3"/>
      <c r="CB30" s="3"/>
    </row>
    <row r="31" spans="1:80" ht="15">
      <c r="A31" s="69">
        <v>27</v>
      </c>
      <c r="B31" s="2" t="s">
        <v>52</v>
      </c>
      <c r="C31" s="69">
        <v>1</v>
      </c>
      <c r="D31" s="69">
        <v>3</v>
      </c>
      <c r="E31" s="69">
        <v>0</v>
      </c>
      <c r="F31" s="71">
        <f t="shared" si="0"/>
        <v>0</v>
      </c>
      <c r="G31" s="70">
        <v>20</v>
      </c>
      <c r="H31" s="71">
        <f t="shared" si="1"/>
        <v>6.5359477124183005</v>
      </c>
      <c r="I31" s="70">
        <v>39</v>
      </c>
      <c r="J31" s="71">
        <f t="shared" si="2"/>
        <v>13.864201919658727</v>
      </c>
      <c r="K31" s="81">
        <v>25.5</v>
      </c>
      <c r="L31" s="71">
        <f t="shared" si="3"/>
        <v>9.2041147807255008</v>
      </c>
      <c r="M31" s="70">
        <v>5</v>
      </c>
      <c r="N31" s="71">
        <f t="shared" si="4"/>
        <v>2.1551724137931032</v>
      </c>
      <c r="O31" s="63">
        <v>14</v>
      </c>
      <c r="P31" s="71">
        <f t="shared" si="5"/>
        <v>4.6296296296296298</v>
      </c>
      <c r="Q31" s="70">
        <v>10</v>
      </c>
      <c r="R31" s="71">
        <f t="shared" si="6"/>
        <v>3.6258158085569256</v>
      </c>
      <c r="S31" s="70">
        <v>16</v>
      </c>
      <c r="T31" s="71">
        <f t="shared" si="7"/>
        <v>7.3394495412844041</v>
      </c>
      <c r="U31" s="70">
        <v>5</v>
      </c>
      <c r="V31" s="71">
        <f t="shared" si="8"/>
        <v>1.4471780028943559</v>
      </c>
      <c r="W31" s="70">
        <v>17</v>
      </c>
      <c r="X31" s="71">
        <f t="shared" si="9"/>
        <v>5.3391959798994968</v>
      </c>
      <c r="Y31" s="70">
        <v>12</v>
      </c>
      <c r="Z31" s="71">
        <f t="shared" si="10"/>
        <v>4.2313117066290555</v>
      </c>
      <c r="AA31" s="70">
        <v>14</v>
      </c>
      <c r="AB31" s="71">
        <f t="shared" si="11"/>
        <v>4.3263288009888754</v>
      </c>
      <c r="AC31" s="70">
        <v>10</v>
      </c>
      <c r="AD31" s="71">
        <f t="shared" si="12"/>
        <v>2.5510204081632653</v>
      </c>
      <c r="AE31" s="70">
        <v>22</v>
      </c>
      <c r="AF31" s="71">
        <f t="shared" si="13"/>
        <v>9.1362126245847186</v>
      </c>
      <c r="AG31" s="70">
        <v>0</v>
      </c>
      <c r="AH31" s="71">
        <f t="shared" si="14"/>
        <v>0</v>
      </c>
      <c r="AI31" s="70">
        <v>24</v>
      </c>
      <c r="AJ31" s="71">
        <f t="shared" si="15"/>
        <v>6.0851926977687629</v>
      </c>
      <c r="AK31" s="81">
        <v>3</v>
      </c>
      <c r="AL31" s="71">
        <f t="shared" si="16"/>
        <v>0.8640552995391706</v>
      </c>
      <c r="AM31" s="70">
        <v>12</v>
      </c>
      <c r="AN31" s="71">
        <f t="shared" si="17"/>
        <v>5.8479532163742682</v>
      </c>
      <c r="AO31" s="70">
        <v>19</v>
      </c>
      <c r="AP31" s="71">
        <f t="shared" si="18"/>
        <v>4.6027131782945743</v>
      </c>
      <c r="AQ31" s="70">
        <v>0</v>
      </c>
      <c r="AR31" s="71">
        <f t="shared" si="19"/>
        <v>0</v>
      </c>
      <c r="AS31" s="70">
        <v>18</v>
      </c>
      <c r="AT31" s="71">
        <f t="shared" si="20"/>
        <v>6.7783844850310677</v>
      </c>
      <c r="AU31" s="70">
        <v>20</v>
      </c>
      <c r="AV31" s="71">
        <f t="shared" si="21"/>
        <v>5.9066745422327225</v>
      </c>
      <c r="AW31" s="70">
        <v>10</v>
      </c>
      <c r="AX31" s="71">
        <f t="shared" si="22"/>
        <v>2.9550827423167849</v>
      </c>
      <c r="AY31" s="70">
        <v>3</v>
      </c>
      <c r="AZ31" s="71">
        <f t="shared" si="23"/>
        <v>0.94637223974763407</v>
      </c>
      <c r="BA31" s="70"/>
      <c r="BB31" s="75"/>
      <c r="BC31" s="76">
        <f t="shared" si="24"/>
        <v>8.8931668277194031</v>
      </c>
      <c r="BD31" s="76">
        <f t="shared" si="25"/>
        <v>8.3367584159779611</v>
      </c>
      <c r="BE31" s="77">
        <f t="shared" si="26"/>
        <v>5.9959336200007431</v>
      </c>
      <c r="BF31" s="77">
        <f t="shared" si="27"/>
        <v>0</v>
      </c>
      <c r="BG31" s="77">
        <f t="shared" si="28"/>
        <v>39</v>
      </c>
      <c r="BH31" s="77">
        <f t="shared" si="29"/>
        <v>39</v>
      </c>
      <c r="BI31" s="4" t="s">
        <v>84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4" t="s">
        <v>82</v>
      </c>
      <c r="BX31" s="4" t="s">
        <v>82</v>
      </c>
      <c r="BY31" s="3"/>
      <c r="BZ31" s="3"/>
      <c r="CA31" s="3"/>
      <c r="CB31" s="3"/>
    </row>
    <row r="32" spans="1:80" ht="15">
      <c r="A32" s="69">
        <v>28</v>
      </c>
      <c r="B32" s="2" t="s">
        <v>10</v>
      </c>
      <c r="C32" s="69">
        <v>2</v>
      </c>
      <c r="D32" s="69">
        <v>4</v>
      </c>
      <c r="E32" s="69">
        <v>50</v>
      </c>
      <c r="F32" s="71">
        <f t="shared" si="0"/>
        <v>17.889087656529515</v>
      </c>
      <c r="G32" s="70">
        <v>36</v>
      </c>
      <c r="H32" s="71">
        <f t="shared" si="1"/>
        <v>11.76470588235294</v>
      </c>
      <c r="I32" s="70">
        <v>44</v>
      </c>
      <c r="J32" s="71">
        <f t="shared" si="2"/>
        <v>15.641663704230359</v>
      </c>
      <c r="K32" s="81">
        <v>38</v>
      </c>
      <c r="L32" s="71">
        <f t="shared" si="3"/>
        <v>13.715935751669374</v>
      </c>
      <c r="M32" s="70">
        <v>25</v>
      </c>
      <c r="N32" s="71">
        <f t="shared" si="4"/>
        <v>10.775862068965518</v>
      </c>
      <c r="O32" s="63">
        <v>28</v>
      </c>
      <c r="P32" s="71">
        <f t="shared" si="5"/>
        <v>9.2592592592592595</v>
      </c>
      <c r="Q32" s="70">
        <v>24</v>
      </c>
      <c r="R32" s="71">
        <f t="shared" si="6"/>
        <v>8.7019579405366212</v>
      </c>
      <c r="S32" s="70">
        <v>88</v>
      </c>
      <c r="T32" s="71">
        <f t="shared" si="7"/>
        <v>40.366972477064223</v>
      </c>
      <c r="U32" s="70">
        <v>22</v>
      </c>
      <c r="V32" s="71">
        <f t="shared" si="8"/>
        <v>6.367583212735167</v>
      </c>
      <c r="W32" s="70">
        <v>23</v>
      </c>
      <c r="X32" s="71">
        <f t="shared" si="9"/>
        <v>7.2236180904522618</v>
      </c>
      <c r="Y32" s="70">
        <v>37</v>
      </c>
      <c r="Z32" s="71">
        <f t="shared" si="10"/>
        <v>13.04654442877292</v>
      </c>
      <c r="AA32" s="70">
        <v>42</v>
      </c>
      <c r="AB32" s="71">
        <f t="shared" si="11"/>
        <v>12.978986402966624</v>
      </c>
      <c r="AC32" s="70">
        <v>60</v>
      </c>
      <c r="AD32" s="71">
        <f t="shared" si="12"/>
        <v>15.306122448979592</v>
      </c>
      <c r="AE32" s="70">
        <v>20</v>
      </c>
      <c r="AF32" s="71">
        <f t="shared" si="13"/>
        <v>8.3056478405315612</v>
      </c>
      <c r="AG32" s="70">
        <v>0</v>
      </c>
      <c r="AH32" s="71">
        <f t="shared" si="14"/>
        <v>0</v>
      </c>
      <c r="AI32" s="70">
        <v>40</v>
      </c>
      <c r="AJ32" s="71">
        <f t="shared" si="15"/>
        <v>10.141987829614605</v>
      </c>
      <c r="AK32" s="81">
        <v>4</v>
      </c>
      <c r="AL32" s="71">
        <f t="shared" si="16"/>
        <v>1.1520737327188939</v>
      </c>
      <c r="AM32" s="70">
        <v>34</v>
      </c>
      <c r="AN32" s="71">
        <f t="shared" si="17"/>
        <v>16.569200779727094</v>
      </c>
      <c r="AO32" s="70">
        <v>37</v>
      </c>
      <c r="AP32" s="71">
        <f t="shared" si="18"/>
        <v>8.9631782945736429</v>
      </c>
      <c r="AQ32" s="70">
        <v>204</v>
      </c>
      <c r="AR32" s="71">
        <f t="shared" si="19"/>
        <v>80.888183980967497</v>
      </c>
      <c r="AS32" s="70">
        <v>38</v>
      </c>
      <c r="AT32" s="71">
        <f t="shared" si="20"/>
        <v>14.309922801732254</v>
      </c>
      <c r="AU32" s="70">
        <v>32</v>
      </c>
      <c r="AV32" s="71">
        <f t="shared" si="21"/>
        <v>9.4506792675723563</v>
      </c>
      <c r="AW32" s="70">
        <v>10</v>
      </c>
      <c r="AX32" s="71">
        <f t="shared" si="22"/>
        <v>2.9550827423167849</v>
      </c>
      <c r="AY32" s="70">
        <v>4</v>
      </c>
      <c r="AZ32" s="71">
        <f t="shared" si="23"/>
        <v>1.2618296529968456</v>
      </c>
      <c r="BA32" s="70"/>
      <c r="BB32" s="75"/>
      <c r="BC32" s="76">
        <f t="shared" si="24"/>
        <v>26.604918463484708</v>
      </c>
      <c r="BD32" s="76">
        <f t="shared" si="25"/>
        <v>32.699754623149538</v>
      </c>
      <c r="BE32" s="77">
        <f t="shared" si="26"/>
        <v>16.105432241978725</v>
      </c>
      <c r="BF32" s="77">
        <f t="shared" si="27"/>
        <v>0</v>
      </c>
      <c r="BG32" s="77">
        <f t="shared" si="28"/>
        <v>204</v>
      </c>
      <c r="BH32" s="77">
        <f t="shared" si="29"/>
        <v>204</v>
      </c>
      <c r="BI32" s="4" t="s">
        <v>84</v>
      </c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4" t="s">
        <v>82</v>
      </c>
      <c r="BY32" s="3"/>
      <c r="BZ32" s="3"/>
      <c r="CA32" s="3"/>
      <c r="CB32" s="3"/>
    </row>
    <row r="33" spans="1:80" ht="15">
      <c r="A33" s="69">
        <v>29</v>
      </c>
      <c r="B33" s="2" t="s">
        <v>56</v>
      </c>
      <c r="C33" s="69">
        <v>2</v>
      </c>
      <c r="D33" s="69">
        <v>3</v>
      </c>
      <c r="E33" s="69">
        <v>25</v>
      </c>
      <c r="F33" s="71">
        <f t="shared" si="0"/>
        <v>8.9445438282647576</v>
      </c>
      <c r="G33" s="70">
        <v>55</v>
      </c>
      <c r="H33" s="71">
        <f t="shared" si="1"/>
        <v>17.973856209150327</v>
      </c>
      <c r="I33" s="70">
        <v>37</v>
      </c>
      <c r="J33" s="71">
        <f t="shared" si="2"/>
        <v>13.153217205830074</v>
      </c>
      <c r="K33" s="81">
        <v>15</v>
      </c>
      <c r="L33" s="71">
        <f t="shared" si="3"/>
        <v>5.4141851651326469</v>
      </c>
      <c r="M33" s="70">
        <v>20</v>
      </c>
      <c r="N33" s="71">
        <f t="shared" si="4"/>
        <v>8.6206896551724128</v>
      </c>
      <c r="O33" s="63">
        <v>17</v>
      </c>
      <c r="P33" s="71">
        <f t="shared" si="5"/>
        <v>5.621693121693121</v>
      </c>
      <c r="Q33" s="70">
        <v>20</v>
      </c>
      <c r="R33" s="71">
        <f t="shared" si="6"/>
        <v>7.2516316171138513</v>
      </c>
      <c r="S33" s="70">
        <v>112</v>
      </c>
      <c r="T33" s="71">
        <f t="shared" si="7"/>
        <v>51.37614678899083</v>
      </c>
      <c r="U33" s="70">
        <v>10</v>
      </c>
      <c r="V33" s="71">
        <f t="shared" si="8"/>
        <v>2.8943560057887119</v>
      </c>
      <c r="W33" s="70">
        <v>23</v>
      </c>
      <c r="X33" s="71">
        <f t="shared" si="9"/>
        <v>7.2236180904522618</v>
      </c>
      <c r="Y33" s="70">
        <v>22</v>
      </c>
      <c r="Z33" s="71">
        <f t="shared" si="10"/>
        <v>7.7574047954866012</v>
      </c>
      <c r="AA33" s="70">
        <v>35</v>
      </c>
      <c r="AB33" s="71">
        <f t="shared" si="11"/>
        <v>10.815822002472189</v>
      </c>
      <c r="AC33" s="70">
        <v>80</v>
      </c>
      <c r="AD33" s="71">
        <f t="shared" si="12"/>
        <v>20.408163265306122</v>
      </c>
      <c r="AE33" s="70">
        <v>19</v>
      </c>
      <c r="AF33" s="71">
        <f t="shared" si="13"/>
        <v>7.8903654485049834</v>
      </c>
      <c r="AG33" s="70">
        <v>0</v>
      </c>
      <c r="AH33" s="71">
        <f t="shared" si="14"/>
        <v>0</v>
      </c>
      <c r="AI33" s="70">
        <v>64</v>
      </c>
      <c r="AJ33" s="71">
        <f t="shared" si="15"/>
        <v>16.227180527383368</v>
      </c>
      <c r="AK33" s="81">
        <v>45</v>
      </c>
      <c r="AL33" s="71">
        <f t="shared" si="16"/>
        <v>12.960829493087557</v>
      </c>
      <c r="AM33" s="70">
        <v>20</v>
      </c>
      <c r="AN33" s="71">
        <f t="shared" si="17"/>
        <v>9.7465886939571149</v>
      </c>
      <c r="AO33" s="70">
        <v>26</v>
      </c>
      <c r="AP33" s="71">
        <f t="shared" si="18"/>
        <v>6.2984496124031004</v>
      </c>
      <c r="AQ33" s="70">
        <v>34</v>
      </c>
      <c r="AR33" s="71">
        <f t="shared" si="19"/>
        <v>13.481363996827914</v>
      </c>
      <c r="AS33" s="70">
        <v>22</v>
      </c>
      <c r="AT33" s="71">
        <f t="shared" si="20"/>
        <v>8.2846921483713043</v>
      </c>
      <c r="AU33" s="70">
        <v>36</v>
      </c>
      <c r="AV33" s="71">
        <f t="shared" si="21"/>
        <v>10.632014176018901</v>
      </c>
      <c r="AW33" s="70">
        <v>35</v>
      </c>
      <c r="AX33" s="71">
        <f t="shared" si="22"/>
        <v>10.342789598108746</v>
      </c>
      <c r="AY33" s="70">
        <v>45</v>
      </c>
      <c r="AZ33" s="71">
        <f t="shared" si="23"/>
        <v>14.195583596214512</v>
      </c>
      <c r="BA33" s="70"/>
      <c r="BB33" s="75"/>
      <c r="BC33" s="76">
        <f t="shared" si="24"/>
        <v>22.802399688369402</v>
      </c>
      <c r="BD33" s="76">
        <f t="shared" si="25"/>
        <v>21.516533312359638</v>
      </c>
      <c r="BE33" s="77">
        <f t="shared" si="26"/>
        <v>16.613590263691684</v>
      </c>
      <c r="BF33" s="77">
        <f t="shared" si="27"/>
        <v>0</v>
      </c>
      <c r="BG33" s="77">
        <f t="shared" si="28"/>
        <v>112</v>
      </c>
      <c r="BH33" s="77">
        <f t="shared" si="29"/>
        <v>112</v>
      </c>
      <c r="BI33" s="4" t="s">
        <v>84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4" t="s">
        <v>82</v>
      </c>
      <c r="BY33" s="3"/>
      <c r="BZ33" s="3"/>
      <c r="CA33" s="3"/>
      <c r="CB33" s="3"/>
    </row>
    <row r="34" spans="1:80" ht="15">
      <c r="A34" s="69">
        <v>30</v>
      </c>
      <c r="B34" s="7" t="s">
        <v>57</v>
      </c>
      <c r="C34" s="69">
        <v>0</v>
      </c>
      <c r="D34" s="69">
        <v>1</v>
      </c>
      <c r="E34" s="69">
        <v>0</v>
      </c>
      <c r="F34" s="71">
        <f t="shared" si="0"/>
        <v>0</v>
      </c>
      <c r="G34" s="70">
        <v>95</v>
      </c>
      <c r="H34" s="71">
        <f t="shared" si="1"/>
        <v>31.045751633986928</v>
      </c>
      <c r="I34" s="70">
        <v>0</v>
      </c>
      <c r="J34" s="71">
        <f t="shared" si="2"/>
        <v>0</v>
      </c>
      <c r="K34" s="81">
        <v>0</v>
      </c>
      <c r="L34" s="71">
        <f t="shared" si="3"/>
        <v>0</v>
      </c>
      <c r="M34" s="70">
        <v>0</v>
      </c>
      <c r="N34" s="71">
        <f t="shared" si="4"/>
        <v>0</v>
      </c>
      <c r="O34" s="63">
        <v>0</v>
      </c>
      <c r="P34" s="71">
        <f t="shared" si="5"/>
        <v>0</v>
      </c>
      <c r="Q34" s="70">
        <v>0</v>
      </c>
      <c r="R34" s="71">
        <f t="shared" si="6"/>
        <v>0</v>
      </c>
      <c r="S34" s="70">
        <v>16</v>
      </c>
      <c r="T34" s="71">
        <f t="shared" si="7"/>
        <v>7.3394495412844041</v>
      </c>
      <c r="U34" s="70">
        <v>0</v>
      </c>
      <c r="V34" s="71">
        <f t="shared" si="8"/>
        <v>0</v>
      </c>
      <c r="W34" s="70">
        <v>0</v>
      </c>
      <c r="X34" s="71">
        <f t="shared" si="9"/>
        <v>0</v>
      </c>
      <c r="Y34" s="70">
        <v>0</v>
      </c>
      <c r="Z34" s="71">
        <f t="shared" si="10"/>
        <v>0</v>
      </c>
      <c r="AA34" s="70">
        <v>84</v>
      </c>
      <c r="AB34" s="71">
        <f t="shared" si="11"/>
        <v>25.957972805933249</v>
      </c>
      <c r="AC34" s="70">
        <v>0</v>
      </c>
      <c r="AD34" s="71">
        <f t="shared" si="12"/>
        <v>0</v>
      </c>
      <c r="AE34" s="70">
        <v>0</v>
      </c>
      <c r="AF34" s="71">
        <f t="shared" si="13"/>
        <v>0</v>
      </c>
      <c r="AG34" s="70">
        <v>0</v>
      </c>
      <c r="AH34" s="71">
        <f t="shared" si="14"/>
        <v>0</v>
      </c>
      <c r="AI34" s="70">
        <v>0</v>
      </c>
      <c r="AJ34" s="71">
        <f t="shared" si="15"/>
        <v>0</v>
      </c>
      <c r="AK34" s="81">
        <v>90</v>
      </c>
      <c r="AL34" s="71">
        <f t="shared" si="16"/>
        <v>25.921658986175114</v>
      </c>
      <c r="AM34" s="70">
        <v>0</v>
      </c>
      <c r="AN34" s="71">
        <f t="shared" si="17"/>
        <v>0</v>
      </c>
      <c r="AO34" s="70">
        <v>0</v>
      </c>
      <c r="AP34" s="71">
        <f t="shared" si="18"/>
        <v>0</v>
      </c>
      <c r="AQ34" s="70">
        <v>0</v>
      </c>
      <c r="AR34" s="71">
        <f t="shared" si="19"/>
        <v>0</v>
      </c>
      <c r="AS34" s="70">
        <v>0</v>
      </c>
      <c r="AT34" s="71">
        <f t="shared" si="20"/>
        <v>0</v>
      </c>
      <c r="AU34" s="70">
        <v>0</v>
      </c>
      <c r="AV34" s="71">
        <f t="shared" si="21"/>
        <v>0</v>
      </c>
      <c r="AW34" s="70">
        <v>0</v>
      </c>
      <c r="AX34" s="71">
        <f t="shared" si="22"/>
        <v>0</v>
      </c>
      <c r="AY34" s="70">
        <v>90</v>
      </c>
      <c r="AZ34" s="71">
        <f t="shared" si="23"/>
        <v>28.391167192429023</v>
      </c>
      <c r="BA34" s="70"/>
      <c r="BB34" s="75"/>
      <c r="BC34" s="76">
        <f t="shared" si="24"/>
        <v>10.284500003329347</v>
      </c>
      <c r="BD34" s="76">
        <f t="shared" si="25"/>
        <v>25.528252271659824</v>
      </c>
      <c r="BE34" s="77">
        <f t="shared" si="26"/>
        <v>0</v>
      </c>
      <c r="BF34" s="77">
        <f t="shared" si="27"/>
        <v>0</v>
      </c>
      <c r="BG34" s="77">
        <f t="shared" si="28"/>
        <v>95</v>
      </c>
      <c r="BH34" s="77">
        <f t="shared" si="29"/>
        <v>95</v>
      </c>
      <c r="BI34" s="4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4"/>
      <c r="BX34" s="3"/>
      <c r="BY34" s="3"/>
      <c r="BZ34" s="3"/>
      <c r="CA34" s="3"/>
      <c r="CB34" s="3"/>
    </row>
    <row r="35" spans="1:80" ht="15">
      <c r="A35" s="69">
        <v>31</v>
      </c>
      <c r="B35" s="2" t="s">
        <v>58</v>
      </c>
      <c r="C35" s="69">
        <v>1</v>
      </c>
      <c r="D35" s="69">
        <v>1</v>
      </c>
      <c r="E35" s="69">
        <v>50</v>
      </c>
      <c r="F35" s="71">
        <f t="shared" si="0"/>
        <v>17.889087656529515</v>
      </c>
      <c r="G35" s="70">
        <v>10</v>
      </c>
      <c r="H35" s="71">
        <f t="shared" si="1"/>
        <v>3.2679738562091503</v>
      </c>
      <c r="I35" s="70">
        <v>35</v>
      </c>
      <c r="J35" s="71">
        <f t="shared" si="2"/>
        <v>12.442232492001422</v>
      </c>
      <c r="K35" s="81">
        <v>39.75</v>
      </c>
      <c r="L35" s="71">
        <f t="shared" si="3"/>
        <v>14.347590687601516</v>
      </c>
      <c r="M35" s="70">
        <v>15</v>
      </c>
      <c r="N35" s="71">
        <f t="shared" si="4"/>
        <v>6.4655172413793105</v>
      </c>
      <c r="O35" s="63">
        <v>30</v>
      </c>
      <c r="P35" s="71">
        <f t="shared" si="5"/>
        <v>9.9206349206349209</v>
      </c>
      <c r="Q35" s="70">
        <v>49</v>
      </c>
      <c r="R35" s="71">
        <f t="shared" si="6"/>
        <v>17.766497461928935</v>
      </c>
      <c r="S35" s="70">
        <v>8</v>
      </c>
      <c r="T35" s="71">
        <f t="shared" si="7"/>
        <v>3.669724770642202</v>
      </c>
      <c r="U35" s="70">
        <v>48</v>
      </c>
      <c r="V35" s="71">
        <f t="shared" si="8"/>
        <v>13.892908827785819</v>
      </c>
      <c r="W35" s="70">
        <v>32</v>
      </c>
      <c r="X35" s="71">
        <f t="shared" si="9"/>
        <v>10.050251256281408</v>
      </c>
      <c r="Y35" s="70">
        <v>19</v>
      </c>
      <c r="Z35" s="71">
        <f t="shared" si="10"/>
        <v>6.6995768688293369</v>
      </c>
      <c r="AA35" s="70">
        <v>57</v>
      </c>
      <c r="AB35" s="71">
        <f t="shared" si="11"/>
        <v>17.614338689740421</v>
      </c>
      <c r="AC35" s="70">
        <v>10</v>
      </c>
      <c r="AD35" s="71">
        <f t="shared" si="12"/>
        <v>2.5510204081632653</v>
      </c>
      <c r="AE35" s="70">
        <v>64</v>
      </c>
      <c r="AF35" s="71">
        <f t="shared" si="13"/>
        <v>26.578073089700997</v>
      </c>
      <c r="AG35" s="70">
        <v>78</v>
      </c>
      <c r="AH35" s="71">
        <f t="shared" si="14"/>
        <v>25.242718446601941</v>
      </c>
      <c r="AI35" s="70">
        <v>16</v>
      </c>
      <c r="AJ35" s="71">
        <f t="shared" si="15"/>
        <v>4.056795131845842</v>
      </c>
      <c r="AK35" s="81">
        <v>64</v>
      </c>
      <c r="AL35" s="71">
        <f t="shared" si="16"/>
        <v>18.433179723502302</v>
      </c>
      <c r="AM35" s="70">
        <v>34</v>
      </c>
      <c r="AN35" s="71">
        <f t="shared" si="17"/>
        <v>16.569200779727094</v>
      </c>
      <c r="AO35" s="70">
        <v>18</v>
      </c>
      <c r="AP35" s="71">
        <f t="shared" si="18"/>
        <v>4.3604651162790695</v>
      </c>
      <c r="AQ35" s="70">
        <v>64</v>
      </c>
      <c r="AR35" s="71">
        <f t="shared" si="19"/>
        <v>25.376685170499602</v>
      </c>
      <c r="AS35" s="70">
        <v>20</v>
      </c>
      <c r="AT35" s="71">
        <f t="shared" si="20"/>
        <v>7.5315383167011865</v>
      </c>
      <c r="AU35" s="70">
        <v>50</v>
      </c>
      <c r="AV35" s="71">
        <f t="shared" si="21"/>
        <v>14.766686355581808</v>
      </c>
      <c r="AW35" s="70">
        <v>41</v>
      </c>
      <c r="AX35" s="71">
        <f t="shared" si="22"/>
        <v>12.115839243498819</v>
      </c>
      <c r="AY35" s="70">
        <v>64</v>
      </c>
      <c r="AZ35" s="71">
        <f t="shared" si="23"/>
        <v>20.189274447949529</v>
      </c>
      <c r="BA35" s="70"/>
      <c r="BB35" s="75"/>
      <c r="BC35" s="76">
        <f t="shared" si="24"/>
        <v>25.573912728325329</v>
      </c>
      <c r="BD35" s="76">
        <f t="shared" si="25"/>
        <v>19.950883501322995</v>
      </c>
      <c r="BE35" s="77">
        <f t="shared" si="26"/>
        <v>17.944543828264756</v>
      </c>
      <c r="BF35" s="77">
        <f t="shared" si="27"/>
        <v>2.5510204081632653</v>
      </c>
      <c r="BG35" s="77">
        <f t="shared" si="28"/>
        <v>78</v>
      </c>
      <c r="BH35" s="77">
        <f t="shared" si="29"/>
        <v>75.448979591836732</v>
      </c>
      <c r="BI35" s="4" t="s">
        <v>81</v>
      </c>
      <c r="BJ35" s="3"/>
      <c r="BK35" s="3"/>
      <c r="BL35" s="3"/>
      <c r="BM35" s="3"/>
      <c r="BN35" s="4" t="s">
        <v>82</v>
      </c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ht="15">
      <c r="A36" s="69">
        <v>32</v>
      </c>
      <c r="B36" s="7" t="s">
        <v>11</v>
      </c>
      <c r="C36" s="69">
        <v>0</v>
      </c>
      <c r="D36" s="69">
        <v>1</v>
      </c>
      <c r="E36" s="69">
        <v>0</v>
      </c>
      <c r="F36" s="71">
        <f t="shared" si="0"/>
        <v>0</v>
      </c>
      <c r="G36" s="70">
        <v>5</v>
      </c>
      <c r="H36" s="71">
        <f t="shared" si="1"/>
        <v>1.6339869281045751</v>
      </c>
      <c r="I36" s="70">
        <v>0</v>
      </c>
      <c r="J36" s="71">
        <f t="shared" si="2"/>
        <v>0</v>
      </c>
      <c r="K36" s="81">
        <v>0</v>
      </c>
      <c r="L36" s="71">
        <f t="shared" si="3"/>
        <v>0</v>
      </c>
      <c r="M36" s="70">
        <v>10</v>
      </c>
      <c r="N36" s="71">
        <f t="shared" si="4"/>
        <v>4.3103448275862064</v>
      </c>
      <c r="O36" s="63">
        <v>0</v>
      </c>
      <c r="P36" s="71">
        <f t="shared" si="5"/>
        <v>0</v>
      </c>
      <c r="Q36" s="70">
        <v>0</v>
      </c>
      <c r="R36" s="71">
        <f t="shared" si="6"/>
        <v>0</v>
      </c>
      <c r="S36" s="70">
        <v>16</v>
      </c>
      <c r="T36" s="71">
        <f t="shared" si="7"/>
        <v>7.3394495412844041</v>
      </c>
      <c r="U36" s="70">
        <v>0</v>
      </c>
      <c r="V36" s="71">
        <f t="shared" si="8"/>
        <v>0</v>
      </c>
      <c r="W36" s="70">
        <v>0</v>
      </c>
      <c r="X36" s="71">
        <f t="shared" si="9"/>
        <v>0</v>
      </c>
      <c r="Y36" s="70">
        <v>0</v>
      </c>
      <c r="Z36" s="71">
        <f t="shared" si="10"/>
        <v>0</v>
      </c>
      <c r="AA36" s="70">
        <v>0</v>
      </c>
      <c r="AB36" s="71">
        <f t="shared" si="11"/>
        <v>0</v>
      </c>
      <c r="AC36" s="70">
        <v>0</v>
      </c>
      <c r="AD36" s="71">
        <f t="shared" si="12"/>
        <v>0</v>
      </c>
      <c r="AE36" s="70">
        <v>3</v>
      </c>
      <c r="AF36" s="71">
        <f t="shared" si="13"/>
        <v>1.2458471760797341</v>
      </c>
      <c r="AG36" s="70">
        <v>0</v>
      </c>
      <c r="AH36" s="71">
        <f t="shared" si="14"/>
        <v>0</v>
      </c>
      <c r="AI36" s="70">
        <v>0</v>
      </c>
      <c r="AJ36" s="71">
        <f t="shared" si="15"/>
        <v>0</v>
      </c>
      <c r="AK36" s="81">
        <v>0</v>
      </c>
      <c r="AL36" s="71">
        <f t="shared" si="16"/>
        <v>0</v>
      </c>
      <c r="AM36" s="70">
        <v>0</v>
      </c>
      <c r="AN36" s="71">
        <f t="shared" si="17"/>
        <v>0</v>
      </c>
      <c r="AO36" s="70">
        <v>0</v>
      </c>
      <c r="AP36" s="71">
        <f t="shared" si="18"/>
        <v>0</v>
      </c>
      <c r="AQ36" s="70">
        <v>0</v>
      </c>
      <c r="AR36" s="71">
        <f t="shared" si="19"/>
        <v>0</v>
      </c>
      <c r="AS36" s="70">
        <v>0</v>
      </c>
      <c r="AT36" s="71">
        <f t="shared" si="20"/>
        <v>0</v>
      </c>
      <c r="AU36" s="70">
        <v>0</v>
      </c>
      <c r="AV36" s="71">
        <f t="shared" si="21"/>
        <v>0</v>
      </c>
      <c r="AW36" s="70">
        <v>0</v>
      </c>
      <c r="AX36" s="71">
        <f t="shared" si="22"/>
        <v>0</v>
      </c>
      <c r="AY36" s="70">
        <v>0</v>
      </c>
      <c r="AZ36" s="71">
        <f t="shared" si="23"/>
        <v>0</v>
      </c>
      <c r="BA36" s="70"/>
      <c r="BB36" s="75"/>
      <c r="BC36" s="76">
        <f t="shared" si="24"/>
        <v>1.0110339265219774</v>
      </c>
      <c r="BD36" s="76">
        <f t="shared" si="25"/>
        <v>2.9808021901200683</v>
      </c>
      <c r="BE36" s="77">
        <f t="shared" si="26"/>
        <v>0</v>
      </c>
      <c r="BF36" s="77">
        <f t="shared" si="27"/>
        <v>0</v>
      </c>
      <c r="BG36" s="77">
        <f t="shared" si="28"/>
        <v>16</v>
      </c>
      <c r="BH36" s="77">
        <f t="shared" si="29"/>
        <v>16</v>
      </c>
      <c r="BI36" s="4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ht="15">
      <c r="A37" s="82">
        <v>33</v>
      </c>
      <c r="B37" s="8" t="s">
        <v>12</v>
      </c>
      <c r="C37" s="69">
        <v>1</v>
      </c>
      <c r="D37" s="69">
        <v>3</v>
      </c>
      <c r="E37" s="69">
        <v>0</v>
      </c>
      <c r="F37" s="71">
        <f t="shared" ref="F37:F68" si="30">(E37/E$88)*1000</f>
        <v>0</v>
      </c>
      <c r="G37" s="70">
        <v>40</v>
      </c>
      <c r="H37" s="71">
        <f t="shared" si="1"/>
        <v>13.071895424836601</v>
      </c>
      <c r="I37" s="70">
        <v>11</v>
      </c>
      <c r="J37" s="71">
        <f t="shared" ref="J37:J68" si="31">(I37/I$88)*1000</f>
        <v>3.9104159260575897</v>
      </c>
      <c r="K37" s="81">
        <v>0</v>
      </c>
      <c r="L37" s="71">
        <f t="shared" ref="L37:L68" si="32">(K37/K$88)*1000</f>
        <v>0</v>
      </c>
      <c r="M37" s="70">
        <v>30</v>
      </c>
      <c r="N37" s="71">
        <f t="shared" ref="N37:N68" si="33">(M37/M$88)*1000</f>
        <v>12.931034482758621</v>
      </c>
      <c r="O37" s="63">
        <v>10</v>
      </c>
      <c r="P37" s="71">
        <f t="shared" ref="P37:P68" si="34">(O37/O$88)*1000</f>
        <v>3.3068783068783065</v>
      </c>
      <c r="Q37" s="70">
        <v>60</v>
      </c>
      <c r="R37" s="71">
        <f t="shared" ref="R37:R68" si="35">(Q37/Q$88)*1000</f>
        <v>21.754894851341554</v>
      </c>
      <c r="S37" s="70">
        <v>16</v>
      </c>
      <c r="T37" s="71">
        <f t="shared" ref="T37:T68" si="36">(S37/S$88)*1000</f>
        <v>7.3394495412844041</v>
      </c>
      <c r="U37" s="70">
        <v>0</v>
      </c>
      <c r="V37" s="71">
        <f t="shared" ref="V37:V68" si="37">(U37/U$88)*1000</f>
        <v>0</v>
      </c>
      <c r="W37" s="70">
        <v>6</v>
      </c>
      <c r="X37" s="71">
        <f t="shared" ref="X37:X68" si="38">(W37/W$88)*1000</f>
        <v>1.8844221105527637</v>
      </c>
      <c r="Y37" s="70">
        <v>9</v>
      </c>
      <c r="Z37" s="71">
        <f t="shared" ref="Z37:Z68" si="39">(Y37/Y$88)*1000</f>
        <v>3.1734837799717912</v>
      </c>
      <c r="AA37" s="70">
        <v>10</v>
      </c>
      <c r="AB37" s="71">
        <f t="shared" ref="AB37:AB68" si="40">(AA37/AA$88)*1000</f>
        <v>3.0902348578491963</v>
      </c>
      <c r="AC37" s="70">
        <v>140</v>
      </c>
      <c r="AD37" s="71">
        <f t="shared" ref="AD37:AD68" si="41">(AC37/AC$88)*1000</f>
        <v>35.714285714285715</v>
      </c>
      <c r="AE37" s="70">
        <v>13</v>
      </c>
      <c r="AF37" s="71">
        <f t="shared" ref="AF37:AF68" si="42">(AE37/AE$88)*1000</f>
        <v>5.3986710963455149</v>
      </c>
      <c r="AG37" s="70">
        <v>6</v>
      </c>
      <c r="AH37" s="71">
        <f t="shared" ref="AH37:AH68" si="43">(AG37/AG$88)*1000</f>
        <v>1.941747572815534</v>
      </c>
      <c r="AI37" s="70">
        <v>16</v>
      </c>
      <c r="AJ37" s="71">
        <f t="shared" ref="AJ37:AJ68" si="44">(AI37/AI$88)*1000</f>
        <v>4.056795131845842</v>
      </c>
      <c r="AK37" s="81">
        <v>64</v>
      </c>
      <c r="AL37" s="71">
        <f t="shared" ref="AL37:AL68" si="45">(AK37/AK$88)*1000</f>
        <v>18.433179723502302</v>
      </c>
      <c r="AM37" s="70">
        <v>4</v>
      </c>
      <c r="AN37" s="71">
        <f t="shared" ref="AN37:AN68" si="46">(AM37/AM$88)*1000</f>
        <v>1.9493177387914229</v>
      </c>
      <c r="AO37" s="70">
        <v>3</v>
      </c>
      <c r="AP37" s="71">
        <f t="shared" ref="AP37:AP68" si="47">(AO37/AO$88)*1000</f>
        <v>0.72674418604651159</v>
      </c>
      <c r="AQ37" s="70">
        <v>0</v>
      </c>
      <c r="AR37" s="71">
        <f t="shared" ref="AR37:AR68" si="48">(AQ37/AQ$88)*1000</f>
        <v>0</v>
      </c>
      <c r="AS37" s="70">
        <v>6</v>
      </c>
      <c r="AT37" s="71">
        <f t="shared" ref="AT37:AT68" si="49">(AS37/AS$88)*1000</f>
        <v>2.2594614950103562</v>
      </c>
      <c r="AU37" s="70">
        <v>204</v>
      </c>
      <c r="AV37" s="71">
        <f t="shared" ref="AV37:AV68" si="50">(AU37/AU$88)*1000</f>
        <v>60.248080330773774</v>
      </c>
      <c r="AW37" s="70">
        <v>20</v>
      </c>
      <c r="AX37" s="71">
        <f t="shared" ref="AX37:AX68" si="51">(AW37/AW$88)*1000</f>
        <v>5.9101654846335698</v>
      </c>
      <c r="AY37" s="70">
        <v>64</v>
      </c>
      <c r="AZ37" s="71">
        <f t="shared" ref="AZ37:AZ68" si="52">(AY37/AY$88)*1000</f>
        <v>20.189274447949529</v>
      </c>
      <c r="BA37" s="70"/>
      <c r="BB37" s="75"/>
      <c r="BC37" s="76">
        <f t="shared" ref="BC37:BC61" si="53">AVERAGE(E37:BA37)</f>
        <v>19.985217337573562</v>
      </c>
      <c r="BD37" s="76">
        <f t="shared" ref="BD37:BD61" si="54">STDEV(E37:BA37)</f>
        <v>37.0776834966222</v>
      </c>
      <c r="BE37" s="77">
        <f t="shared" ref="BE37:BE61" si="55">MEDIAN(E37:BA37)</f>
        <v>6</v>
      </c>
      <c r="BF37" s="77">
        <f t="shared" ref="BF37:BF61" si="56">MIN(E37:BA37)</f>
        <v>0</v>
      </c>
      <c r="BG37" s="77">
        <f t="shared" ref="BG37:BG61" si="57">MAX(E37:BA37)</f>
        <v>204</v>
      </c>
      <c r="BH37" s="77">
        <f t="shared" ref="BH37:BH61" si="58">BG37-BF37</f>
        <v>204</v>
      </c>
      <c r="BI37" s="4" t="s">
        <v>84</v>
      </c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4" t="s">
        <v>82</v>
      </c>
      <c r="BU37" s="4" t="s">
        <v>82</v>
      </c>
      <c r="BV37" s="3"/>
      <c r="BW37" s="4"/>
      <c r="BX37" s="3"/>
      <c r="BY37" s="3"/>
      <c r="BZ37" s="3"/>
      <c r="CA37" s="3"/>
      <c r="CB37" s="3"/>
    </row>
    <row r="38" spans="1:80" ht="15">
      <c r="A38" s="82">
        <v>34</v>
      </c>
      <c r="B38" s="5" t="s">
        <v>59</v>
      </c>
      <c r="C38" s="69">
        <v>1</v>
      </c>
      <c r="D38" s="69">
        <v>3</v>
      </c>
      <c r="E38" s="69">
        <v>20</v>
      </c>
      <c r="F38" s="71">
        <f t="shared" si="30"/>
        <v>7.1556350626118066</v>
      </c>
      <c r="G38" s="70">
        <v>10</v>
      </c>
      <c r="H38" s="71">
        <f t="shared" si="1"/>
        <v>3.2679738562091503</v>
      </c>
      <c r="I38" s="70">
        <v>18</v>
      </c>
      <c r="J38" s="71">
        <f t="shared" si="31"/>
        <v>6.3988624244578745</v>
      </c>
      <c r="K38" s="81">
        <v>71.5</v>
      </c>
      <c r="L38" s="71">
        <f t="shared" si="32"/>
        <v>25.807615953798951</v>
      </c>
      <c r="M38" s="70">
        <v>9</v>
      </c>
      <c r="N38" s="71">
        <f t="shared" si="33"/>
        <v>3.8793103448275863</v>
      </c>
      <c r="O38" s="63">
        <v>58</v>
      </c>
      <c r="P38" s="71">
        <f t="shared" si="34"/>
        <v>19.17989417989418</v>
      </c>
      <c r="Q38" s="70">
        <v>34</v>
      </c>
      <c r="R38" s="71">
        <f t="shared" si="35"/>
        <v>12.327773749093547</v>
      </c>
      <c r="S38" s="70">
        <v>16</v>
      </c>
      <c r="T38" s="71">
        <f t="shared" si="36"/>
        <v>7.3394495412844041</v>
      </c>
      <c r="U38" s="70">
        <v>80</v>
      </c>
      <c r="V38" s="71">
        <f t="shared" si="37"/>
        <v>23.154848046309695</v>
      </c>
      <c r="W38" s="70">
        <v>13</v>
      </c>
      <c r="X38" s="71">
        <f t="shared" si="38"/>
        <v>4.0829145728643219</v>
      </c>
      <c r="Y38" s="70">
        <v>19</v>
      </c>
      <c r="Z38" s="71">
        <f t="shared" si="39"/>
        <v>6.6995768688293369</v>
      </c>
      <c r="AA38" s="70">
        <v>75</v>
      </c>
      <c r="AB38" s="71">
        <f t="shared" si="40"/>
        <v>23.176761433868972</v>
      </c>
      <c r="AC38" s="70">
        <v>50</v>
      </c>
      <c r="AD38" s="71">
        <f t="shared" si="41"/>
        <v>12.755102040816327</v>
      </c>
      <c r="AE38" s="70">
        <v>11</v>
      </c>
      <c r="AF38" s="71">
        <f t="shared" si="42"/>
        <v>4.5681063122923593</v>
      </c>
      <c r="AG38" s="70">
        <v>0</v>
      </c>
      <c r="AH38" s="71">
        <f t="shared" si="43"/>
        <v>0</v>
      </c>
      <c r="AI38" s="70">
        <v>84</v>
      </c>
      <c r="AJ38" s="71">
        <f t="shared" si="44"/>
        <v>21.298174442190668</v>
      </c>
      <c r="AK38" s="81">
        <v>8</v>
      </c>
      <c r="AL38" s="71">
        <f t="shared" si="45"/>
        <v>2.3041474654377878</v>
      </c>
      <c r="AM38" s="70">
        <v>14</v>
      </c>
      <c r="AN38" s="71">
        <f t="shared" si="46"/>
        <v>6.8226120857699799</v>
      </c>
      <c r="AO38" s="70">
        <v>49</v>
      </c>
      <c r="AP38" s="71">
        <f t="shared" si="47"/>
        <v>11.870155038759691</v>
      </c>
      <c r="AQ38" s="70">
        <v>0</v>
      </c>
      <c r="AR38" s="71">
        <f t="shared" si="48"/>
        <v>0</v>
      </c>
      <c r="AS38" s="70">
        <v>36</v>
      </c>
      <c r="AT38" s="71">
        <f t="shared" si="49"/>
        <v>13.556768970062135</v>
      </c>
      <c r="AU38" s="70">
        <v>92</v>
      </c>
      <c r="AV38" s="71">
        <f t="shared" si="50"/>
        <v>27.170702894270526</v>
      </c>
      <c r="AW38" s="70">
        <v>106</v>
      </c>
      <c r="AX38" s="71">
        <f t="shared" si="51"/>
        <v>31.323877068557916</v>
      </c>
      <c r="AY38" s="70">
        <v>18</v>
      </c>
      <c r="AZ38" s="71">
        <f t="shared" si="52"/>
        <v>5.6782334384858046</v>
      </c>
      <c r="BA38" s="70"/>
      <c r="BB38" s="75"/>
      <c r="BC38" s="76">
        <f t="shared" si="53"/>
        <v>24.402468662306106</v>
      </c>
      <c r="BD38" s="76">
        <f t="shared" si="54"/>
        <v>26.769728026847993</v>
      </c>
      <c r="BE38" s="77">
        <f t="shared" si="55"/>
        <v>13.778384485031069</v>
      </c>
      <c r="BF38" s="77">
        <f t="shared" si="56"/>
        <v>0</v>
      </c>
      <c r="BG38" s="77">
        <f t="shared" si="57"/>
        <v>106</v>
      </c>
      <c r="BH38" s="77">
        <f t="shared" si="58"/>
        <v>106</v>
      </c>
      <c r="BI38" s="4" t="s">
        <v>85</v>
      </c>
      <c r="BJ38" s="3"/>
      <c r="BK38" s="3"/>
      <c r="BL38" s="3"/>
      <c r="BM38" s="3"/>
      <c r="BN38" s="3"/>
      <c r="BO38" s="4" t="s">
        <v>82</v>
      </c>
      <c r="BP38" s="3"/>
      <c r="BQ38" s="3"/>
      <c r="BR38" s="3"/>
      <c r="BS38" s="3"/>
      <c r="BT38" s="4" t="s">
        <v>82</v>
      </c>
      <c r="BU38" s="4" t="s">
        <v>82</v>
      </c>
      <c r="BV38" s="4" t="s">
        <v>82</v>
      </c>
      <c r="BW38" s="3"/>
      <c r="BX38" s="3"/>
      <c r="BY38" s="3"/>
      <c r="BZ38" s="3"/>
      <c r="CA38" s="3"/>
      <c r="CB38" s="3"/>
    </row>
    <row r="39" spans="1:80" ht="15">
      <c r="A39" s="82">
        <v>35</v>
      </c>
      <c r="B39" s="8" t="s">
        <v>60</v>
      </c>
      <c r="C39" s="69">
        <v>1</v>
      </c>
      <c r="D39" s="69">
        <v>3</v>
      </c>
      <c r="E39" s="69">
        <v>30</v>
      </c>
      <c r="F39" s="71">
        <f t="shared" si="30"/>
        <v>10.733452593917709</v>
      </c>
      <c r="G39" s="70">
        <v>55</v>
      </c>
      <c r="H39" s="71">
        <f t="shared" si="1"/>
        <v>17.973856209150327</v>
      </c>
      <c r="I39" s="70">
        <v>51</v>
      </c>
      <c r="J39" s="71">
        <f t="shared" si="31"/>
        <v>18.130110202630643</v>
      </c>
      <c r="K39" s="81">
        <v>9</v>
      </c>
      <c r="L39" s="71">
        <f t="shared" si="32"/>
        <v>3.2485110990795887</v>
      </c>
      <c r="M39" s="70">
        <v>10</v>
      </c>
      <c r="N39" s="71">
        <f t="shared" si="33"/>
        <v>4.3103448275862064</v>
      </c>
      <c r="O39" s="63">
        <v>30</v>
      </c>
      <c r="P39" s="71">
        <f t="shared" si="34"/>
        <v>9.9206349206349209</v>
      </c>
      <c r="Q39" s="70">
        <v>6</v>
      </c>
      <c r="R39" s="71">
        <f t="shared" si="35"/>
        <v>2.1754894851341553</v>
      </c>
      <c r="S39" s="70">
        <v>20</v>
      </c>
      <c r="T39" s="71">
        <f t="shared" si="36"/>
        <v>9.1743119266055047</v>
      </c>
      <c r="U39" s="70">
        <v>8</v>
      </c>
      <c r="V39" s="71">
        <f t="shared" si="37"/>
        <v>2.3154848046309695</v>
      </c>
      <c r="W39" s="70">
        <v>22</v>
      </c>
      <c r="X39" s="71">
        <f t="shared" si="38"/>
        <v>6.9095477386934681</v>
      </c>
      <c r="Y39" s="70">
        <v>28</v>
      </c>
      <c r="Z39" s="71">
        <f t="shared" si="39"/>
        <v>9.873060648801129</v>
      </c>
      <c r="AA39" s="70">
        <v>42</v>
      </c>
      <c r="AB39" s="71">
        <f t="shared" si="40"/>
        <v>12.978986402966624</v>
      </c>
      <c r="AC39" s="70">
        <v>10</v>
      </c>
      <c r="AD39" s="71">
        <f t="shared" si="41"/>
        <v>2.5510204081632653</v>
      </c>
      <c r="AE39" s="70">
        <v>11</v>
      </c>
      <c r="AF39" s="71">
        <f t="shared" si="42"/>
        <v>4.5681063122923593</v>
      </c>
      <c r="AG39" s="70">
        <v>0</v>
      </c>
      <c r="AH39" s="71">
        <f t="shared" si="43"/>
        <v>0</v>
      </c>
      <c r="AI39" s="70">
        <v>64</v>
      </c>
      <c r="AJ39" s="71">
        <f t="shared" si="44"/>
        <v>16.227180527383368</v>
      </c>
      <c r="AK39" s="81">
        <v>64</v>
      </c>
      <c r="AL39" s="71">
        <f t="shared" si="45"/>
        <v>18.433179723502302</v>
      </c>
      <c r="AM39" s="70">
        <v>24</v>
      </c>
      <c r="AN39" s="71">
        <f t="shared" si="46"/>
        <v>11.695906432748536</v>
      </c>
      <c r="AO39" s="70">
        <v>40</v>
      </c>
      <c r="AP39" s="71">
        <f t="shared" si="47"/>
        <v>9.6899224806201545</v>
      </c>
      <c r="AQ39" s="70">
        <v>0</v>
      </c>
      <c r="AR39" s="71">
        <f t="shared" si="48"/>
        <v>0</v>
      </c>
      <c r="AS39" s="70">
        <v>8</v>
      </c>
      <c r="AT39" s="71">
        <f t="shared" si="49"/>
        <v>3.0126153266804745</v>
      </c>
      <c r="AU39" s="70">
        <v>32</v>
      </c>
      <c r="AV39" s="71">
        <f t="shared" si="50"/>
        <v>9.4506792675723563</v>
      </c>
      <c r="AW39" s="70">
        <v>20</v>
      </c>
      <c r="AX39" s="71">
        <f t="shared" si="51"/>
        <v>5.9101654846335698</v>
      </c>
      <c r="AY39" s="70">
        <v>60</v>
      </c>
      <c r="AZ39" s="71">
        <f t="shared" si="52"/>
        <v>18.927444794952681</v>
      </c>
      <c r="BA39" s="70"/>
      <c r="BB39" s="75"/>
      <c r="BC39" s="76">
        <f t="shared" si="53"/>
        <v>17.754375242049587</v>
      </c>
      <c r="BD39" s="76">
        <f t="shared" si="54"/>
        <v>17.467742001024995</v>
      </c>
      <c r="BE39" s="77">
        <f t="shared" si="55"/>
        <v>10.366726296958856</v>
      </c>
      <c r="BF39" s="77">
        <f t="shared" si="56"/>
        <v>0</v>
      </c>
      <c r="BG39" s="77">
        <f t="shared" si="57"/>
        <v>64</v>
      </c>
      <c r="BH39" s="77">
        <f t="shared" si="58"/>
        <v>64</v>
      </c>
      <c r="BI39" s="4" t="s">
        <v>84</v>
      </c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4" t="s">
        <v>82</v>
      </c>
      <c r="BX39" s="3"/>
      <c r="BY39" s="3"/>
      <c r="BZ39" s="3"/>
      <c r="CA39" s="3"/>
      <c r="CB39" s="3"/>
    </row>
    <row r="40" spans="1:80" ht="15">
      <c r="A40" s="69">
        <v>36</v>
      </c>
      <c r="B40" s="2" t="s">
        <v>61</v>
      </c>
      <c r="C40" s="69">
        <v>1</v>
      </c>
      <c r="D40" s="69">
        <v>3</v>
      </c>
      <c r="E40" s="69">
        <v>30</v>
      </c>
      <c r="F40" s="71">
        <f t="shared" si="30"/>
        <v>10.733452593917709</v>
      </c>
      <c r="G40" s="70">
        <v>43</v>
      </c>
      <c r="H40" s="71">
        <f t="shared" si="1"/>
        <v>14.052287581699346</v>
      </c>
      <c r="I40" s="70">
        <v>28</v>
      </c>
      <c r="J40" s="71">
        <f t="shared" si="31"/>
        <v>9.9537859936011372</v>
      </c>
      <c r="K40" s="81">
        <v>27</v>
      </c>
      <c r="L40" s="71">
        <f t="shared" si="32"/>
        <v>9.7455332972387652</v>
      </c>
      <c r="M40" s="70">
        <v>10</v>
      </c>
      <c r="N40" s="71">
        <f t="shared" si="33"/>
        <v>4.3103448275862064</v>
      </c>
      <c r="O40" s="63">
        <v>20</v>
      </c>
      <c r="P40" s="71">
        <f t="shared" si="34"/>
        <v>6.6137566137566131</v>
      </c>
      <c r="Q40" s="70">
        <v>28</v>
      </c>
      <c r="R40" s="71">
        <f t="shared" si="35"/>
        <v>10.152284263959389</v>
      </c>
      <c r="S40" s="70">
        <v>12</v>
      </c>
      <c r="T40" s="71">
        <f t="shared" si="36"/>
        <v>5.5045871559633035</v>
      </c>
      <c r="U40" s="70">
        <v>82</v>
      </c>
      <c r="V40" s="71">
        <f t="shared" si="37"/>
        <v>23.733719247467441</v>
      </c>
      <c r="W40" s="70">
        <v>18</v>
      </c>
      <c r="X40" s="71">
        <f t="shared" si="38"/>
        <v>5.6532663316582914</v>
      </c>
      <c r="Y40" s="70">
        <v>13</v>
      </c>
      <c r="Z40" s="71">
        <f t="shared" si="39"/>
        <v>4.5839210155148091</v>
      </c>
      <c r="AA40" s="70">
        <v>15</v>
      </c>
      <c r="AB40" s="71">
        <f t="shared" si="40"/>
        <v>4.6353522867737942</v>
      </c>
      <c r="AC40" s="70">
        <v>90</v>
      </c>
      <c r="AD40" s="71">
        <f t="shared" si="41"/>
        <v>22.95918367346939</v>
      </c>
      <c r="AE40" s="70">
        <v>30</v>
      </c>
      <c r="AF40" s="71">
        <f t="shared" si="42"/>
        <v>12.458471760797343</v>
      </c>
      <c r="AG40" s="70">
        <v>0</v>
      </c>
      <c r="AH40" s="71">
        <f t="shared" si="43"/>
        <v>0</v>
      </c>
      <c r="AI40" s="70">
        <v>24</v>
      </c>
      <c r="AJ40" s="71">
        <f t="shared" si="44"/>
        <v>6.0851926977687629</v>
      </c>
      <c r="AK40" s="81">
        <v>4</v>
      </c>
      <c r="AL40" s="71">
        <f t="shared" si="45"/>
        <v>1.1520737327188939</v>
      </c>
      <c r="AM40" s="70">
        <v>24</v>
      </c>
      <c r="AN40" s="71">
        <f t="shared" si="46"/>
        <v>11.695906432748536</v>
      </c>
      <c r="AO40" s="70">
        <v>20</v>
      </c>
      <c r="AP40" s="71">
        <f t="shared" si="47"/>
        <v>4.8449612403100772</v>
      </c>
      <c r="AQ40" s="70">
        <v>5</v>
      </c>
      <c r="AR40" s="71">
        <f t="shared" si="48"/>
        <v>1.9825535289452814</v>
      </c>
      <c r="AS40" s="70">
        <v>13</v>
      </c>
      <c r="AT40" s="71">
        <f t="shared" si="49"/>
        <v>4.8954999058557709</v>
      </c>
      <c r="AU40" s="70">
        <v>15</v>
      </c>
      <c r="AV40" s="71">
        <f t="shared" si="50"/>
        <v>4.430005906674543</v>
      </c>
      <c r="AW40" s="70">
        <v>10</v>
      </c>
      <c r="AX40" s="71">
        <f t="shared" si="51"/>
        <v>2.9550827423167849</v>
      </c>
      <c r="AY40" s="70">
        <v>4</v>
      </c>
      <c r="AZ40" s="71">
        <f t="shared" si="52"/>
        <v>1.2618296529968456</v>
      </c>
      <c r="BA40" s="70"/>
      <c r="BB40" s="75"/>
      <c r="BC40" s="76">
        <f t="shared" si="53"/>
        <v>15.612355260077898</v>
      </c>
      <c r="BD40" s="76">
        <f t="shared" si="54"/>
        <v>17.753742698205965</v>
      </c>
      <c r="BE40" s="77">
        <f t="shared" si="55"/>
        <v>10.442868428938549</v>
      </c>
      <c r="BF40" s="77">
        <f t="shared" si="56"/>
        <v>0</v>
      </c>
      <c r="BG40" s="77">
        <f t="shared" si="57"/>
        <v>90</v>
      </c>
      <c r="BH40" s="77">
        <f t="shared" si="58"/>
        <v>90</v>
      </c>
      <c r="BI40" s="4" t="s">
        <v>84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4" t="s">
        <v>82</v>
      </c>
      <c r="BX40" s="3"/>
      <c r="BY40" s="3"/>
      <c r="BZ40" s="3"/>
      <c r="CA40" s="3"/>
      <c r="CB40" s="3"/>
    </row>
    <row r="41" spans="1:80" ht="15">
      <c r="A41" s="69">
        <v>37</v>
      </c>
      <c r="B41" s="2" t="s">
        <v>62</v>
      </c>
      <c r="C41" s="69">
        <v>1</v>
      </c>
      <c r="D41" s="69">
        <v>3</v>
      </c>
      <c r="E41" s="69">
        <v>30</v>
      </c>
      <c r="F41" s="71">
        <f t="shared" si="30"/>
        <v>10.733452593917709</v>
      </c>
      <c r="G41" s="70">
        <v>35</v>
      </c>
      <c r="H41" s="71">
        <f t="shared" si="1"/>
        <v>11.437908496732025</v>
      </c>
      <c r="I41" s="70">
        <v>70</v>
      </c>
      <c r="J41" s="71">
        <f t="shared" si="31"/>
        <v>24.884464984002843</v>
      </c>
      <c r="K41" s="81">
        <v>0</v>
      </c>
      <c r="L41" s="71">
        <f t="shared" si="32"/>
        <v>0</v>
      </c>
      <c r="M41" s="70">
        <v>50</v>
      </c>
      <c r="N41" s="71">
        <f t="shared" si="33"/>
        <v>21.551724137931036</v>
      </c>
      <c r="O41" s="63">
        <v>28</v>
      </c>
      <c r="P41" s="71">
        <f t="shared" si="34"/>
        <v>9.2592592592592595</v>
      </c>
      <c r="Q41" s="70">
        <v>16</v>
      </c>
      <c r="R41" s="71">
        <f t="shared" si="35"/>
        <v>5.8013052936910805</v>
      </c>
      <c r="S41" s="70">
        <v>8</v>
      </c>
      <c r="T41" s="71">
        <f t="shared" si="36"/>
        <v>3.669724770642202</v>
      </c>
      <c r="U41" s="70">
        <v>10</v>
      </c>
      <c r="V41" s="71">
        <f t="shared" si="37"/>
        <v>2.8943560057887119</v>
      </c>
      <c r="W41" s="70">
        <v>36</v>
      </c>
      <c r="X41" s="71">
        <f t="shared" si="38"/>
        <v>11.306532663316583</v>
      </c>
      <c r="Y41" s="70">
        <v>45</v>
      </c>
      <c r="Z41" s="71">
        <f t="shared" si="39"/>
        <v>15.867418899858956</v>
      </c>
      <c r="AA41" s="70">
        <v>29</v>
      </c>
      <c r="AB41" s="71">
        <f t="shared" si="40"/>
        <v>8.9616810877626687</v>
      </c>
      <c r="AC41" s="70">
        <v>10</v>
      </c>
      <c r="AD41" s="71">
        <f t="shared" si="41"/>
        <v>2.5510204081632653</v>
      </c>
      <c r="AE41" s="70">
        <v>36</v>
      </c>
      <c r="AF41" s="71">
        <f t="shared" si="42"/>
        <v>14.950166112956811</v>
      </c>
      <c r="AG41" s="70">
        <v>0</v>
      </c>
      <c r="AH41" s="71">
        <f t="shared" si="43"/>
        <v>0</v>
      </c>
      <c r="AI41" s="70">
        <v>8</v>
      </c>
      <c r="AJ41" s="71">
        <f t="shared" si="44"/>
        <v>2.028397565922921</v>
      </c>
      <c r="AK41" s="81">
        <v>2</v>
      </c>
      <c r="AL41" s="71">
        <f t="shared" si="45"/>
        <v>0.57603686635944695</v>
      </c>
      <c r="AM41" s="70">
        <v>34</v>
      </c>
      <c r="AN41" s="71">
        <f t="shared" si="46"/>
        <v>16.569200779727094</v>
      </c>
      <c r="AO41" s="70">
        <v>28</v>
      </c>
      <c r="AP41" s="71">
        <f t="shared" si="47"/>
        <v>6.7829457364341081</v>
      </c>
      <c r="AQ41" s="70">
        <v>5</v>
      </c>
      <c r="AR41" s="71">
        <f t="shared" si="48"/>
        <v>1.9825535289452814</v>
      </c>
      <c r="AS41" s="70">
        <v>16</v>
      </c>
      <c r="AT41" s="71">
        <f t="shared" si="49"/>
        <v>6.025230653360949</v>
      </c>
      <c r="AU41" s="70">
        <v>15</v>
      </c>
      <c r="AV41" s="71">
        <f t="shared" si="50"/>
        <v>4.430005906674543</v>
      </c>
      <c r="AW41" s="70">
        <v>15</v>
      </c>
      <c r="AX41" s="71">
        <f t="shared" si="51"/>
        <v>4.4326241134751774</v>
      </c>
      <c r="AY41" s="70">
        <v>2</v>
      </c>
      <c r="AZ41" s="71">
        <f t="shared" si="52"/>
        <v>0.63091482649842279</v>
      </c>
      <c r="BA41" s="70"/>
      <c r="BB41" s="75"/>
      <c r="BC41" s="76">
        <f t="shared" si="53"/>
        <v>14.902644264404605</v>
      </c>
      <c r="BD41" s="76">
        <f t="shared" si="54"/>
        <v>15.253569033060268</v>
      </c>
      <c r="BE41" s="77">
        <f t="shared" si="55"/>
        <v>10</v>
      </c>
      <c r="BF41" s="77">
        <f t="shared" si="56"/>
        <v>0</v>
      </c>
      <c r="BG41" s="77">
        <f t="shared" si="57"/>
        <v>70</v>
      </c>
      <c r="BH41" s="77">
        <f t="shared" si="58"/>
        <v>70</v>
      </c>
      <c r="BI41" s="4" t="s">
        <v>84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4" t="s">
        <v>82</v>
      </c>
      <c r="BX41" s="3"/>
      <c r="BY41" s="3"/>
      <c r="BZ41" s="3"/>
      <c r="CA41" s="3"/>
      <c r="CB41" s="3"/>
    </row>
    <row r="42" spans="1:80" ht="15">
      <c r="A42" s="69">
        <v>38</v>
      </c>
      <c r="B42" s="2" t="s">
        <v>13</v>
      </c>
      <c r="C42" s="69">
        <v>2</v>
      </c>
      <c r="D42" s="69">
        <v>4</v>
      </c>
      <c r="E42" s="69">
        <v>0</v>
      </c>
      <c r="F42" s="71">
        <f t="shared" si="30"/>
        <v>0</v>
      </c>
      <c r="G42" s="70">
        <v>65</v>
      </c>
      <c r="H42" s="71">
        <f t="shared" si="1"/>
        <v>21.241830065359476</v>
      </c>
      <c r="I42" s="70">
        <v>31</v>
      </c>
      <c r="J42" s="71">
        <f t="shared" si="31"/>
        <v>11.020263064344118</v>
      </c>
      <c r="K42" s="81">
        <v>4.25</v>
      </c>
      <c r="L42" s="71">
        <f t="shared" si="32"/>
        <v>1.5340191301209167</v>
      </c>
      <c r="M42" s="70">
        <v>24</v>
      </c>
      <c r="N42" s="71">
        <f t="shared" si="33"/>
        <v>10.344827586206897</v>
      </c>
      <c r="O42" s="63">
        <v>8</v>
      </c>
      <c r="P42" s="71">
        <f t="shared" si="34"/>
        <v>2.6455026455026456</v>
      </c>
      <c r="Q42" s="70">
        <v>4</v>
      </c>
      <c r="R42" s="71">
        <f t="shared" si="35"/>
        <v>1.4503263234227701</v>
      </c>
      <c r="S42" s="70">
        <v>12</v>
      </c>
      <c r="T42" s="71">
        <f t="shared" si="36"/>
        <v>5.5045871559633035</v>
      </c>
      <c r="U42" s="70">
        <v>8</v>
      </c>
      <c r="V42" s="71">
        <f t="shared" si="37"/>
        <v>2.3154848046309695</v>
      </c>
      <c r="W42" s="70">
        <v>16</v>
      </c>
      <c r="X42" s="71">
        <f t="shared" si="38"/>
        <v>5.025125628140704</v>
      </c>
      <c r="Y42" s="70">
        <v>18</v>
      </c>
      <c r="Z42" s="71">
        <f t="shared" si="39"/>
        <v>6.3469675599435824</v>
      </c>
      <c r="AA42" s="70">
        <v>5</v>
      </c>
      <c r="AB42" s="71">
        <f t="shared" si="40"/>
        <v>1.5451174289245981</v>
      </c>
      <c r="AC42" s="70">
        <v>0</v>
      </c>
      <c r="AD42" s="71">
        <f t="shared" si="41"/>
        <v>0</v>
      </c>
      <c r="AE42" s="70">
        <v>29</v>
      </c>
      <c r="AF42" s="71">
        <f t="shared" si="42"/>
        <v>12.043189368770765</v>
      </c>
      <c r="AG42" s="70">
        <v>0</v>
      </c>
      <c r="AH42" s="71">
        <f t="shared" si="43"/>
        <v>0</v>
      </c>
      <c r="AI42" s="70">
        <v>16</v>
      </c>
      <c r="AJ42" s="71">
        <f t="shared" si="44"/>
        <v>4.056795131845842</v>
      </c>
      <c r="AK42" s="81">
        <v>0</v>
      </c>
      <c r="AL42" s="71">
        <f t="shared" si="45"/>
        <v>0</v>
      </c>
      <c r="AM42" s="70">
        <v>12</v>
      </c>
      <c r="AN42" s="71">
        <f t="shared" si="46"/>
        <v>5.8479532163742682</v>
      </c>
      <c r="AO42" s="70">
        <v>16</v>
      </c>
      <c r="AP42" s="71">
        <f t="shared" si="47"/>
        <v>3.8759689922480618</v>
      </c>
      <c r="AQ42" s="70">
        <v>8</v>
      </c>
      <c r="AR42" s="71">
        <f t="shared" si="48"/>
        <v>3.1720856463124503</v>
      </c>
      <c r="AS42" s="70">
        <v>18</v>
      </c>
      <c r="AT42" s="71">
        <f t="shared" si="49"/>
        <v>6.7783844850310677</v>
      </c>
      <c r="AU42" s="70">
        <v>26</v>
      </c>
      <c r="AV42" s="71">
        <f t="shared" si="50"/>
        <v>7.6786769049025398</v>
      </c>
      <c r="AW42" s="70">
        <v>50</v>
      </c>
      <c r="AX42" s="71">
        <f t="shared" si="51"/>
        <v>14.775413711583925</v>
      </c>
      <c r="AY42" s="70">
        <v>0</v>
      </c>
      <c r="AZ42" s="71">
        <f t="shared" si="52"/>
        <v>0</v>
      </c>
      <c r="BA42" s="70"/>
      <c r="BB42" s="75"/>
      <c r="BC42" s="76">
        <f t="shared" si="53"/>
        <v>10.363594142700601</v>
      </c>
      <c r="BD42" s="76">
        <f t="shared" si="54"/>
        <v>12.979021780396407</v>
      </c>
      <c r="BE42" s="77">
        <f t="shared" si="55"/>
        <v>6.0974603881589253</v>
      </c>
      <c r="BF42" s="77">
        <f t="shared" si="56"/>
        <v>0</v>
      </c>
      <c r="BG42" s="77">
        <f t="shared" si="57"/>
        <v>65</v>
      </c>
      <c r="BH42" s="77">
        <f t="shared" si="58"/>
        <v>65</v>
      </c>
      <c r="BI42" s="4" t="s">
        <v>84</v>
      </c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4" t="s">
        <v>82</v>
      </c>
      <c r="BX42" s="3"/>
      <c r="BY42" s="3"/>
      <c r="BZ42" s="3"/>
      <c r="CA42" s="3"/>
      <c r="CB42" s="3"/>
    </row>
    <row r="43" spans="1:80" ht="15">
      <c r="A43" s="69">
        <v>39</v>
      </c>
      <c r="B43" s="7" t="s">
        <v>63</v>
      </c>
      <c r="C43" s="69">
        <v>0</v>
      </c>
      <c r="D43" s="69">
        <v>1</v>
      </c>
      <c r="E43" s="69">
        <v>0</v>
      </c>
      <c r="F43" s="71">
        <f t="shared" si="30"/>
        <v>0</v>
      </c>
      <c r="G43" s="70">
        <v>0</v>
      </c>
      <c r="H43" s="71">
        <f t="shared" si="1"/>
        <v>0</v>
      </c>
      <c r="I43" s="70">
        <v>0</v>
      </c>
      <c r="J43" s="71">
        <f t="shared" si="31"/>
        <v>0</v>
      </c>
      <c r="K43" s="81">
        <v>0</v>
      </c>
      <c r="L43" s="71">
        <f t="shared" si="32"/>
        <v>0</v>
      </c>
      <c r="M43" s="70">
        <v>0</v>
      </c>
      <c r="N43" s="71">
        <f t="shared" si="33"/>
        <v>0</v>
      </c>
      <c r="O43" s="63">
        <v>0</v>
      </c>
      <c r="P43" s="71">
        <f t="shared" si="34"/>
        <v>0</v>
      </c>
      <c r="Q43" s="70">
        <v>0</v>
      </c>
      <c r="R43" s="71">
        <f t="shared" si="35"/>
        <v>0</v>
      </c>
      <c r="S43" s="70">
        <v>0</v>
      </c>
      <c r="T43" s="71">
        <f t="shared" si="36"/>
        <v>0</v>
      </c>
      <c r="U43" s="70">
        <v>0</v>
      </c>
      <c r="V43" s="71">
        <f t="shared" si="37"/>
        <v>0</v>
      </c>
      <c r="W43" s="70">
        <v>0</v>
      </c>
      <c r="X43" s="71">
        <f t="shared" si="38"/>
        <v>0</v>
      </c>
      <c r="Y43" s="70">
        <v>0</v>
      </c>
      <c r="Z43" s="71">
        <f t="shared" si="39"/>
        <v>0</v>
      </c>
      <c r="AA43" s="70">
        <v>5</v>
      </c>
      <c r="AB43" s="71">
        <f t="shared" si="40"/>
        <v>1.5451174289245981</v>
      </c>
      <c r="AC43" s="70">
        <v>0</v>
      </c>
      <c r="AD43" s="71">
        <f t="shared" si="41"/>
        <v>0</v>
      </c>
      <c r="AE43" s="70">
        <v>0</v>
      </c>
      <c r="AF43" s="71">
        <f t="shared" si="42"/>
        <v>0</v>
      </c>
      <c r="AG43" s="70">
        <v>0</v>
      </c>
      <c r="AH43" s="71">
        <f t="shared" si="43"/>
        <v>0</v>
      </c>
      <c r="AI43" s="70">
        <v>0</v>
      </c>
      <c r="AJ43" s="71">
        <f t="shared" si="44"/>
        <v>0</v>
      </c>
      <c r="AK43" s="81">
        <v>0</v>
      </c>
      <c r="AL43" s="71">
        <f t="shared" si="45"/>
        <v>0</v>
      </c>
      <c r="AM43" s="70">
        <v>0</v>
      </c>
      <c r="AN43" s="71">
        <f t="shared" si="46"/>
        <v>0</v>
      </c>
      <c r="AO43" s="70">
        <v>0</v>
      </c>
      <c r="AP43" s="71">
        <f t="shared" si="47"/>
        <v>0</v>
      </c>
      <c r="AQ43" s="70">
        <v>0</v>
      </c>
      <c r="AR43" s="71">
        <f t="shared" si="48"/>
        <v>0</v>
      </c>
      <c r="AS43" s="70">
        <v>0</v>
      </c>
      <c r="AT43" s="71">
        <f t="shared" si="49"/>
        <v>0</v>
      </c>
      <c r="AU43" s="70">
        <v>0</v>
      </c>
      <c r="AV43" s="71">
        <f t="shared" si="50"/>
        <v>0</v>
      </c>
      <c r="AW43" s="70">
        <v>0</v>
      </c>
      <c r="AX43" s="71">
        <f t="shared" si="51"/>
        <v>0</v>
      </c>
      <c r="AY43" s="70">
        <v>0</v>
      </c>
      <c r="AZ43" s="71">
        <f t="shared" si="52"/>
        <v>0</v>
      </c>
      <c r="BA43" s="70"/>
      <c r="BB43" s="75"/>
      <c r="BC43" s="76">
        <f t="shared" si="53"/>
        <v>0.13635661310259581</v>
      </c>
      <c r="BD43" s="76">
        <f t="shared" si="54"/>
        <v>0.75081399549691052</v>
      </c>
      <c r="BE43" s="77">
        <f t="shared" si="55"/>
        <v>0</v>
      </c>
      <c r="BF43" s="77">
        <f t="shared" si="56"/>
        <v>0</v>
      </c>
      <c r="BG43" s="77">
        <f t="shared" si="57"/>
        <v>5</v>
      </c>
      <c r="BH43" s="77">
        <f t="shared" si="58"/>
        <v>5</v>
      </c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ht="15">
      <c r="A44" s="69">
        <v>40</v>
      </c>
      <c r="B44" s="2" t="s">
        <v>64</v>
      </c>
      <c r="C44" s="69">
        <v>1</v>
      </c>
      <c r="D44" s="69">
        <v>1</v>
      </c>
      <c r="E44" s="69">
        <v>0</v>
      </c>
      <c r="F44" s="71">
        <f t="shared" si="30"/>
        <v>0</v>
      </c>
      <c r="G44" s="70">
        <v>15</v>
      </c>
      <c r="H44" s="71">
        <f t="shared" si="1"/>
        <v>4.9019607843137258</v>
      </c>
      <c r="I44" s="70">
        <v>22</v>
      </c>
      <c r="J44" s="71">
        <f t="shared" si="31"/>
        <v>7.8208318521151794</v>
      </c>
      <c r="K44" s="81">
        <v>3</v>
      </c>
      <c r="L44" s="71">
        <f t="shared" si="32"/>
        <v>1.0828370330265296</v>
      </c>
      <c r="M44" s="70">
        <v>20</v>
      </c>
      <c r="N44" s="71">
        <f t="shared" si="33"/>
        <v>8.6206896551724128</v>
      </c>
      <c r="O44" s="63">
        <v>4</v>
      </c>
      <c r="P44" s="71">
        <f t="shared" si="34"/>
        <v>1.3227513227513228</v>
      </c>
      <c r="Q44" s="70">
        <v>0</v>
      </c>
      <c r="R44" s="71">
        <f t="shared" si="35"/>
        <v>0</v>
      </c>
      <c r="S44" s="70">
        <v>0</v>
      </c>
      <c r="T44" s="71">
        <f t="shared" si="36"/>
        <v>0</v>
      </c>
      <c r="U44" s="70">
        <v>20</v>
      </c>
      <c r="V44" s="71">
        <f t="shared" si="37"/>
        <v>5.7887120115774238</v>
      </c>
      <c r="W44" s="70">
        <v>12</v>
      </c>
      <c r="X44" s="71">
        <f t="shared" si="38"/>
        <v>3.7688442211055273</v>
      </c>
      <c r="Y44" s="70">
        <v>0</v>
      </c>
      <c r="Z44" s="71">
        <f t="shared" si="39"/>
        <v>0</v>
      </c>
      <c r="AA44" s="70">
        <v>0</v>
      </c>
      <c r="AB44" s="71">
        <f t="shared" si="40"/>
        <v>0</v>
      </c>
      <c r="AC44" s="70">
        <v>0</v>
      </c>
      <c r="AD44" s="71">
        <f t="shared" si="41"/>
        <v>0</v>
      </c>
      <c r="AE44" s="70">
        <v>15</v>
      </c>
      <c r="AF44" s="71">
        <f t="shared" si="42"/>
        <v>6.2292358803986714</v>
      </c>
      <c r="AG44" s="70">
        <v>0</v>
      </c>
      <c r="AH44" s="71">
        <f t="shared" si="43"/>
        <v>0</v>
      </c>
      <c r="AI44" s="70">
        <v>0</v>
      </c>
      <c r="AJ44" s="71">
        <f t="shared" si="44"/>
        <v>0</v>
      </c>
      <c r="AK44" s="81">
        <v>0</v>
      </c>
      <c r="AL44" s="71">
        <f t="shared" si="45"/>
        <v>0</v>
      </c>
      <c r="AM44" s="70">
        <v>8</v>
      </c>
      <c r="AN44" s="71">
        <f t="shared" si="46"/>
        <v>3.8986354775828458</v>
      </c>
      <c r="AO44" s="70">
        <v>5</v>
      </c>
      <c r="AP44" s="71">
        <f t="shared" si="47"/>
        <v>1.2112403100775193</v>
      </c>
      <c r="AQ44" s="70">
        <v>0</v>
      </c>
      <c r="AR44" s="71">
        <f t="shared" si="48"/>
        <v>0</v>
      </c>
      <c r="AS44" s="70">
        <v>0</v>
      </c>
      <c r="AT44" s="71">
        <f t="shared" si="49"/>
        <v>0</v>
      </c>
      <c r="AU44" s="70">
        <v>0</v>
      </c>
      <c r="AV44" s="71">
        <f t="shared" si="50"/>
        <v>0</v>
      </c>
      <c r="AW44" s="70">
        <v>0</v>
      </c>
      <c r="AX44" s="71">
        <f t="shared" si="51"/>
        <v>0</v>
      </c>
      <c r="AY44" s="70">
        <v>0</v>
      </c>
      <c r="AZ44" s="71">
        <f t="shared" si="52"/>
        <v>0</v>
      </c>
      <c r="BA44" s="70"/>
      <c r="BB44" s="75"/>
      <c r="BC44" s="76">
        <f t="shared" si="53"/>
        <v>3.513452886419191</v>
      </c>
      <c r="BD44" s="76">
        <f t="shared" si="54"/>
        <v>5.9520915072180296</v>
      </c>
      <c r="BE44" s="77">
        <f t="shared" si="55"/>
        <v>0</v>
      </c>
      <c r="BF44" s="77">
        <f t="shared" si="56"/>
        <v>0</v>
      </c>
      <c r="BG44" s="77">
        <f t="shared" si="57"/>
        <v>22</v>
      </c>
      <c r="BH44" s="77">
        <f t="shared" si="58"/>
        <v>22</v>
      </c>
      <c r="BI44" s="4" t="s">
        <v>86</v>
      </c>
      <c r="BJ44" s="3"/>
      <c r="BK44" s="3"/>
      <c r="BL44" s="3"/>
      <c r="BM44" s="4" t="s">
        <v>82</v>
      </c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ht="15">
      <c r="A45" s="69">
        <v>41</v>
      </c>
      <c r="B45" s="2" t="s">
        <v>14</v>
      </c>
      <c r="C45" s="69">
        <v>1</v>
      </c>
      <c r="D45" s="69">
        <v>3</v>
      </c>
      <c r="E45" s="69">
        <v>0</v>
      </c>
      <c r="F45" s="71">
        <f t="shared" si="30"/>
        <v>0</v>
      </c>
      <c r="G45" s="70">
        <v>15</v>
      </c>
      <c r="H45" s="71">
        <f t="shared" si="1"/>
        <v>4.9019607843137258</v>
      </c>
      <c r="I45" s="70">
        <v>22</v>
      </c>
      <c r="J45" s="71">
        <f t="shared" si="31"/>
        <v>7.8208318521151794</v>
      </c>
      <c r="K45" s="81">
        <v>13.5</v>
      </c>
      <c r="L45" s="71">
        <f t="shared" si="32"/>
        <v>4.8727666486193826</v>
      </c>
      <c r="M45" s="70">
        <v>30</v>
      </c>
      <c r="N45" s="71">
        <f t="shared" si="33"/>
        <v>12.931034482758621</v>
      </c>
      <c r="O45" s="63">
        <v>12</v>
      </c>
      <c r="P45" s="71">
        <f t="shared" si="34"/>
        <v>3.9682539682539679</v>
      </c>
      <c r="Q45" s="70">
        <v>26</v>
      </c>
      <c r="R45" s="71">
        <f t="shared" si="35"/>
        <v>9.4271211022480053</v>
      </c>
      <c r="S45" s="70">
        <v>20</v>
      </c>
      <c r="T45" s="71">
        <f t="shared" si="36"/>
        <v>9.1743119266055047</v>
      </c>
      <c r="U45" s="70">
        <v>16</v>
      </c>
      <c r="V45" s="71">
        <f t="shared" si="37"/>
        <v>4.630969609261939</v>
      </c>
      <c r="W45" s="70">
        <v>40</v>
      </c>
      <c r="X45" s="71">
        <f t="shared" si="38"/>
        <v>12.562814070351759</v>
      </c>
      <c r="Y45" s="70">
        <v>71</v>
      </c>
      <c r="Z45" s="71">
        <f t="shared" si="39"/>
        <v>25.035260930888576</v>
      </c>
      <c r="AA45" s="70">
        <v>10</v>
      </c>
      <c r="AB45" s="71">
        <f t="shared" si="40"/>
        <v>3.0902348578491963</v>
      </c>
      <c r="AC45" s="70">
        <v>50</v>
      </c>
      <c r="AD45" s="71">
        <f t="shared" si="41"/>
        <v>12.755102040816327</v>
      </c>
      <c r="AE45" s="70">
        <v>51</v>
      </c>
      <c r="AF45" s="71">
        <f t="shared" si="42"/>
        <v>21.17940199335548</v>
      </c>
      <c r="AG45" s="70">
        <v>20</v>
      </c>
      <c r="AH45" s="71">
        <f t="shared" si="43"/>
        <v>6.4724919093851137</v>
      </c>
      <c r="AI45" s="70">
        <v>4</v>
      </c>
      <c r="AJ45" s="71">
        <f t="shared" si="44"/>
        <v>1.0141987829614605</v>
      </c>
      <c r="AK45" s="81">
        <v>6</v>
      </c>
      <c r="AL45" s="71">
        <f t="shared" si="45"/>
        <v>1.7281105990783412</v>
      </c>
      <c r="AM45" s="70">
        <v>44</v>
      </c>
      <c r="AN45" s="71">
        <f t="shared" si="46"/>
        <v>21.442495126705651</v>
      </c>
      <c r="AO45" s="70">
        <v>32</v>
      </c>
      <c r="AP45" s="71">
        <f t="shared" si="47"/>
        <v>7.7519379844961236</v>
      </c>
      <c r="AQ45" s="70">
        <v>20</v>
      </c>
      <c r="AR45" s="71">
        <f t="shared" si="48"/>
        <v>7.9302141157811255</v>
      </c>
      <c r="AS45" s="70">
        <v>62</v>
      </c>
      <c r="AT45" s="71">
        <f t="shared" si="49"/>
        <v>23.347768781773677</v>
      </c>
      <c r="AU45" s="70">
        <v>47</v>
      </c>
      <c r="AV45" s="71">
        <f t="shared" si="50"/>
        <v>13.880685174246899</v>
      </c>
      <c r="AW45" s="70">
        <v>50</v>
      </c>
      <c r="AX45" s="71">
        <f t="shared" si="51"/>
        <v>14.775413711583925</v>
      </c>
      <c r="AY45" s="70">
        <v>6</v>
      </c>
      <c r="AZ45" s="71">
        <f t="shared" si="52"/>
        <v>1.8927444794952681</v>
      </c>
      <c r="BA45" s="70"/>
      <c r="BB45" s="75"/>
      <c r="BC45" s="76">
        <f t="shared" si="53"/>
        <v>18.751794269436356</v>
      </c>
      <c r="BD45" s="76">
        <f t="shared" si="54"/>
        <v>17.32797288200938</v>
      </c>
      <c r="BE45" s="77">
        <f t="shared" si="55"/>
        <v>13.21551724137931</v>
      </c>
      <c r="BF45" s="77">
        <f t="shared" si="56"/>
        <v>0</v>
      </c>
      <c r="BG45" s="77">
        <f t="shared" si="57"/>
        <v>71</v>
      </c>
      <c r="BH45" s="77">
        <f t="shared" si="58"/>
        <v>71</v>
      </c>
      <c r="BI45" s="4" t="s">
        <v>87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 t="s">
        <v>82</v>
      </c>
      <c r="CA45" s="3"/>
      <c r="CB45" s="3"/>
    </row>
    <row r="46" spans="1:80" ht="15">
      <c r="A46" s="69">
        <v>42</v>
      </c>
      <c r="B46" s="2" t="s">
        <v>65</v>
      </c>
      <c r="C46" s="69">
        <v>1</v>
      </c>
      <c r="D46" s="69">
        <v>2</v>
      </c>
      <c r="E46" s="69">
        <v>0</v>
      </c>
      <c r="F46" s="71">
        <f t="shared" si="30"/>
        <v>0</v>
      </c>
      <c r="G46" s="70">
        <v>20</v>
      </c>
      <c r="H46" s="71">
        <f t="shared" si="1"/>
        <v>6.5359477124183005</v>
      </c>
      <c r="I46" s="70">
        <v>184</v>
      </c>
      <c r="J46" s="71">
        <f t="shared" si="31"/>
        <v>65.410593672236047</v>
      </c>
      <c r="K46" s="81">
        <v>165</v>
      </c>
      <c r="L46" s="71">
        <f t="shared" si="32"/>
        <v>59.55603681645912</v>
      </c>
      <c r="M46" s="70">
        <v>61</v>
      </c>
      <c r="N46" s="71">
        <f t="shared" si="33"/>
        <v>26.293103448275861</v>
      </c>
      <c r="O46" s="63">
        <v>72</v>
      </c>
      <c r="P46" s="71">
        <f t="shared" si="34"/>
        <v>23.809523809523807</v>
      </c>
      <c r="Q46" s="70">
        <v>32</v>
      </c>
      <c r="R46" s="71">
        <f t="shared" si="35"/>
        <v>11.602610587382161</v>
      </c>
      <c r="S46" s="70">
        <v>16</v>
      </c>
      <c r="T46" s="71">
        <f t="shared" si="36"/>
        <v>7.3394495412844041</v>
      </c>
      <c r="U46" s="70">
        <v>76.5</v>
      </c>
      <c r="V46" s="71">
        <f t="shared" si="37"/>
        <v>22.141823444283645</v>
      </c>
      <c r="W46" s="70">
        <v>150</v>
      </c>
      <c r="X46" s="71">
        <f t="shared" si="38"/>
        <v>47.110552763819101</v>
      </c>
      <c r="Y46" s="70">
        <v>130</v>
      </c>
      <c r="Z46" s="71">
        <f t="shared" si="39"/>
        <v>45.839210155148095</v>
      </c>
      <c r="AA46" s="70">
        <v>0</v>
      </c>
      <c r="AB46" s="71">
        <f t="shared" si="40"/>
        <v>0</v>
      </c>
      <c r="AC46" s="70">
        <v>30</v>
      </c>
      <c r="AD46" s="71">
        <f t="shared" si="41"/>
        <v>7.6530612244897958</v>
      </c>
      <c r="AE46" s="70">
        <v>117</v>
      </c>
      <c r="AF46" s="71">
        <f t="shared" si="42"/>
        <v>48.588039867109636</v>
      </c>
      <c r="AG46" s="70">
        <v>20</v>
      </c>
      <c r="AH46" s="71">
        <f t="shared" si="43"/>
        <v>6.4724919093851137</v>
      </c>
      <c r="AI46" s="70">
        <v>0</v>
      </c>
      <c r="AJ46" s="71">
        <f t="shared" si="44"/>
        <v>0</v>
      </c>
      <c r="AK46" s="81">
        <v>182</v>
      </c>
      <c r="AL46" s="71">
        <f t="shared" si="45"/>
        <v>52.41935483870968</v>
      </c>
      <c r="AM46" s="70">
        <v>126</v>
      </c>
      <c r="AN46" s="71">
        <f t="shared" si="46"/>
        <v>61.403508771929822</v>
      </c>
      <c r="AO46" s="70">
        <v>64</v>
      </c>
      <c r="AP46" s="71">
        <f t="shared" si="47"/>
        <v>15.503875968992247</v>
      </c>
      <c r="AQ46" s="70">
        <v>20</v>
      </c>
      <c r="AR46" s="71">
        <f t="shared" si="48"/>
        <v>7.9302141157811255</v>
      </c>
      <c r="AS46" s="70">
        <v>130</v>
      </c>
      <c r="AT46" s="71">
        <f t="shared" si="49"/>
        <v>48.954999058557711</v>
      </c>
      <c r="AU46" s="70">
        <v>47</v>
      </c>
      <c r="AV46" s="71">
        <f t="shared" si="50"/>
        <v>13.880685174246899</v>
      </c>
      <c r="AW46" s="70">
        <v>270</v>
      </c>
      <c r="AX46" s="71">
        <f t="shared" si="51"/>
        <v>79.787234042553195</v>
      </c>
      <c r="AY46" s="70">
        <v>182</v>
      </c>
      <c r="AZ46" s="71">
        <f t="shared" si="52"/>
        <v>57.413249211356465</v>
      </c>
      <c r="BA46" s="70"/>
      <c r="BB46" s="75"/>
      <c r="BC46" s="76">
        <f t="shared" si="53"/>
        <v>58.544699294457132</v>
      </c>
      <c r="BD46" s="76">
        <f t="shared" si="54"/>
        <v>62.172916516349865</v>
      </c>
      <c r="BE46" s="77">
        <f t="shared" si="55"/>
        <v>46.419605077574047</v>
      </c>
      <c r="BF46" s="77">
        <f t="shared" si="56"/>
        <v>0</v>
      </c>
      <c r="BG46" s="77">
        <f t="shared" si="57"/>
        <v>270</v>
      </c>
      <c r="BH46" s="77">
        <f t="shared" si="58"/>
        <v>270</v>
      </c>
      <c r="BI46" s="4" t="s">
        <v>81</v>
      </c>
      <c r="BJ46" s="3"/>
      <c r="BK46" s="3"/>
      <c r="BL46" s="3"/>
      <c r="BM46" s="3"/>
      <c r="BN46" s="3"/>
      <c r="BO46" s="3"/>
      <c r="BP46" s="3"/>
      <c r="BQ46" s="3"/>
      <c r="BR46" s="3"/>
      <c r="BS46" s="4" t="s">
        <v>82</v>
      </c>
      <c r="BT46" s="3"/>
      <c r="BU46" s="3"/>
      <c r="BV46" s="3"/>
      <c r="BW46" s="3"/>
      <c r="BX46" s="3"/>
      <c r="BY46" s="3"/>
      <c r="BZ46" s="3"/>
      <c r="CA46" s="3"/>
      <c r="CB46" s="3"/>
    </row>
    <row r="47" spans="1:80" ht="15">
      <c r="A47" s="69">
        <v>43</v>
      </c>
      <c r="B47" s="2" t="s">
        <v>15</v>
      </c>
      <c r="C47" s="69">
        <v>1</v>
      </c>
      <c r="D47" s="69">
        <v>3</v>
      </c>
      <c r="E47" s="69">
        <v>20</v>
      </c>
      <c r="F47" s="71">
        <f t="shared" si="30"/>
        <v>7.1556350626118066</v>
      </c>
      <c r="G47" s="70">
        <v>45</v>
      </c>
      <c r="H47" s="71">
        <f t="shared" si="1"/>
        <v>14.705882352941176</v>
      </c>
      <c r="I47" s="70">
        <v>41</v>
      </c>
      <c r="J47" s="71">
        <f t="shared" si="31"/>
        <v>14.575186633487379</v>
      </c>
      <c r="K47" s="81">
        <v>29</v>
      </c>
      <c r="L47" s="71">
        <f t="shared" si="32"/>
        <v>10.467424652589786</v>
      </c>
      <c r="M47" s="70">
        <v>20</v>
      </c>
      <c r="N47" s="71">
        <f t="shared" si="33"/>
        <v>8.6206896551724128</v>
      </c>
      <c r="O47" s="63">
        <v>12</v>
      </c>
      <c r="P47" s="71">
        <f t="shared" si="34"/>
        <v>3.9682539682539679</v>
      </c>
      <c r="Q47" s="70">
        <v>12</v>
      </c>
      <c r="R47" s="71">
        <f t="shared" si="35"/>
        <v>4.3509789702683106</v>
      </c>
      <c r="S47" s="70">
        <v>8</v>
      </c>
      <c r="T47" s="71">
        <f t="shared" si="36"/>
        <v>3.669724770642202</v>
      </c>
      <c r="U47" s="70">
        <v>10</v>
      </c>
      <c r="V47" s="71">
        <f t="shared" si="37"/>
        <v>2.8943560057887119</v>
      </c>
      <c r="W47" s="70">
        <v>27</v>
      </c>
      <c r="X47" s="71">
        <f t="shared" si="38"/>
        <v>8.4798994974874375</v>
      </c>
      <c r="Y47" s="70">
        <v>36</v>
      </c>
      <c r="Z47" s="71">
        <f t="shared" si="39"/>
        <v>12.693935119887165</v>
      </c>
      <c r="AA47" s="70">
        <v>14</v>
      </c>
      <c r="AB47" s="71">
        <f t="shared" si="40"/>
        <v>4.3263288009888754</v>
      </c>
      <c r="AC47" s="70">
        <v>0</v>
      </c>
      <c r="AD47" s="71">
        <f t="shared" si="41"/>
        <v>0</v>
      </c>
      <c r="AE47" s="70">
        <v>32</v>
      </c>
      <c r="AF47" s="71">
        <f t="shared" si="42"/>
        <v>13.289036544850498</v>
      </c>
      <c r="AG47" s="70">
        <v>20</v>
      </c>
      <c r="AH47" s="71">
        <f t="shared" si="43"/>
        <v>6.4724919093851137</v>
      </c>
      <c r="AI47" s="70">
        <v>8</v>
      </c>
      <c r="AJ47" s="71">
        <f t="shared" si="44"/>
        <v>2.028397565922921</v>
      </c>
      <c r="AK47" s="81">
        <v>13.5</v>
      </c>
      <c r="AL47" s="71">
        <f t="shared" si="45"/>
        <v>3.8882488479262673</v>
      </c>
      <c r="AM47" s="70">
        <v>26</v>
      </c>
      <c r="AN47" s="71">
        <f t="shared" si="46"/>
        <v>12.670565302144249</v>
      </c>
      <c r="AO47" s="70">
        <v>18</v>
      </c>
      <c r="AP47" s="71">
        <f t="shared" si="47"/>
        <v>4.3604651162790695</v>
      </c>
      <c r="AQ47" s="70">
        <v>7</v>
      </c>
      <c r="AR47" s="71">
        <f t="shared" si="48"/>
        <v>2.775574940523394</v>
      </c>
      <c r="AS47" s="70">
        <v>36</v>
      </c>
      <c r="AT47" s="71">
        <f t="shared" si="49"/>
        <v>13.556768970062135</v>
      </c>
      <c r="AU47" s="70">
        <v>20</v>
      </c>
      <c r="AV47" s="71">
        <f t="shared" si="50"/>
        <v>5.9066745422327225</v>
      </c>
      <c r="AW47" s="70">
        <v>91</v>
      </c>
      <c r="AX47" s="71">
        <f t="shared" si="51"/>
        <v>26.891252955082741</v>
      </c>
      <c r="AY47" s="70">
        <v>13.5</v>
      </c>
      <c r="AZ47" s="71">
        <f t="shared" si="52"/>
        <v>4.2586750788643535</v>
      </c>
      <c r="BA47" s="70"/>
      <c r="BB47" s="75"/>
      <c r="BC47" s="76">
        <f t="shared" si="53"/>
        <v>15.645967651320682</v>
      </c>
      <c r="BD47" s="76">
        <f t="shared" si="54"/>
        <v>15.645870019788441</v>
      </c>
      <c r="BE47" s="77">
        <f t="shared" si="55"/>
        <v>12.335282651072124</v>
      </c>
      <c r="BF47" s="77">
        <f t="shared" si="56"/>
        <v>0</v>
      </c>
      <c r="BG47" s="77">
        <f t="shared" si="57"/>
        <v>91</v>
      </c>
      <c r="BH47" s="77">
        <f t="shared" si="58"/>
        <v>91</v>
      </c>
      <c r="BI47" s="4" t="s">
        <v>87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4"/>
      <c r="BX47" s="3"/>
      <c r="BY47" s="3"/>
      <c r="BZ47" s="4" t="s">
        <v>82</v>
      </c>
      <c r="CA47" s="3"/>
      <c r="CB47" s="3"/>
    </row>
    <row r="48" spans="1:80" ht="15">
      <c r="A48" s="69">
        <v>44</v>
      </c>
      <c r="B48" s="2" t="s">
        <v>66</v>
      </c>
      <c r="C48" s="69">
        <v>1</v>
      </c>
      <c r="D48" s="69">
        <v>2</v>
      </c>
      <c r="E48" s="69">
        <v>10</v>
      </c>
      <c r="F48" s="71">
        <f t="shared" si="30"/>
        <v>3.5778175313059033</v>
      </c>
      <c r="G48" s="70">
        <v>35</v>
      </c>
      <c r="H48" s="71">
        <f t="shared" si="1"/>
        <v>11.437908496732025</v>
      </c>
      <c r="I48" s="70">
        <v>22</v>
      </c>
      <c r="J48" s="71">
        <f t="shared" si="31"/>
        <v>7.8208318521151794</v>
      </c>
      <c r="K48" s="81">
        <v>27</v>
      </c>
      <c r="L48" s="71">
        <f t="shared" si="32"/>
        <v>9.7455332972387652</v>
      </c>
      <c r="M48" s="70">
        <v>10</v>
      </c>
      <c r="N48" s="71">
        <f t="shared" si="33"/>
        <v>4.3103448275862064</v>
      </c>
      <c r="O48" s="63">
        <v>12</v>
      </c>
      <c r="P48" s="71">
        <f t="shared" si="34"/>
        <v>3.9682539682539679</v>
      </c>
      <c r="Q48" s="70">
        <v>12</v>
      </c>
      <c r="R48" s="71">
        <f t="shared" si="35"/>
        <v>4.3509789702683106</v>
      </c>
      <c r="S48" s="70">
        <v>24</v>
      </c>
      <c r="T48" s="71">
        <f t="shared" si="36"/>
        <v>11.009174311926607</v>
      </c>
      <c r="U48" s="70">
        <v>10</v>
      </c>
      <c r="V48" s="71">
        <f t="shared" si="37"/>
        <v>2.8943560057887119</v>
      </c>
      <c r="W48" s="70">
        <v>22</v>
      </c>
      <c r="X48" s="71">
        <f t="shared" si="38"/>
        <v>6.9095477386934681</v>
      </c>
      <c r="Y48" s="70">
        <v>37</v>
      </c>
      <c r="Z48" s="71">
        <f t="shared" si="39"/>
        <v>13.04654442877292</v>
      </c>
      <c r="AA48" s="70">
        <v>10</v>
      </c>
      <c r="AB48" s="71">
        <f t="shared" si="40"/>
        <v>3.0902348578491963</v>
      </c>
      <c r="AC48" s="70">
        <v>10</v>
      </c>
      <c r="AD48" s="71">
        <f t="shared" si="41"/>
        <v>2.5510204081632653</v>
      </c>
      <c r="AE48" s="70">
        <v>39</v>
      </c>
      <c r="AF48" s="71">
        <f t="shared" si="42"/>
        <v>16.196013289036543</v>
      </c>
      <c r="AG48" s="70">
        <v>20</v>
      </c>
      <c r="AH48" s="71">
        <f t="shared" si="43"/>
        <v>6.4724919093851137</v>
      </c>
      <c r="AI48" s="70">
        <v>4</v>
      </c>
      <c r="AJ48" s="71">
        <f t="shared" si="44"/>
        <v>1.0141987829614605</v>
      </c>
      <c r="AK48" s="81">
        <v>8</v>
      </c>
      <c r="AL48" s="71">
        <f t="shared" si="45"/>
        <v>2.3041474654377878</v>
      </c>
      <c r="AM48" s="70">
        <v>22</v>
      </c>
      <c r="AN48" s="71">
        <f t="shared" si="46"/>
        <v>10.721247563352826</v>
      </c>
      <c r="AO48" s="70">
        <v>28</v>
      </c>
      <c r="AP48" s="71">
        <f t="shared" si="47"/>
        <v>6.7829457364341081</v>
      </c>
      <c r="AQ48" s="70">
        <v>7</v>
      </c>
      <c r="AR48" s="71">
        <f t="shared" si="48"/>
        <v>2.775574940523394</v>
      </c>
      <c r="AS48" s="70">
        <v>36</v>
      </c>
      <c r="AT48" s="71">
        <f t="shared" si="49"/>
        <v>13.556768970062135</v>
      </c>
      <c r="AU48" s="70">
        <v>50</v>
      </c>
      <c r="AV48" s="71">
        <f t="shared" si="50"/>
        <v>14.766686355581808</v>
      </c>
      <c r="AW48" s="70">
        <v>27</v>
      </c>
      <c r="AX48" s="71">
        <f t="shared" si="51"/>
        <v>7.9787234042553186</v>
      </c>
      <c r="AY48" s="70">
        <v>8</v>
      </c>
      <c r="AZ48" s="71">
        <f t="shared" si="52"/>
        <v>2.5236593059936911</v>
      </c>
      <c r="BA48" s="70"/>
      <c r="BB48" s="75"/>
      <c r="BC48" s="76">
        <f t="shared" si="53"/>
        <v>13.745937592035803</v>
      </c>
      <c r="BD48" s="76">
        <f t="shared" si="54"/>
        <v>11.448353616495508</v>
      </c>
      <c r="BE48" s="77">
        <f t="shared" si="55"/>
        <v>10</v>
      </c>
      <c r="BF48" s="77">
        <f t="shared" si="56"/>
        <v>1.0141987829614605</v>
      </c>
      <c r="BG48" s="77">
        <f t="shared" si="57"/>
        <v>50</v>
      </c>
      <c r="BH48" s="77">
        <f t="shared" si="58"/>
        <v>48.985801217038542</v>
      </c>
      <c r="BI48" s="4" t="s">
        <v>87</v>
      </c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 t="s">
        <v>82</v>
      </c>
      <c r="CA48" s="3"/>
      <c r="CB48" s="3"/>
    </row>
    <row r="49" spans="1:80" ht="15">
      <c r="A49" s="69">
        <v>45</v>
      </c>
      <c r="B49" s="2" t="s">
        <v>16</v>
      </c>
      <c r="C49" s="69">
        <v>1</v>
      </c>
      <c r="D49" s="69">
        <v>2</v>
      </c>
      <c r="E49" s="69">
        <v>10</v>
      </c>
      <c r="F49" s="71">
        <f t="shared" si="30"/>
        <v>3.5778175313059033</v>
      </c>
      <c r="G49" s="70">
        <v>85</v>
      </c>
      <c r="H49" s="71">
        <f t="shared" si="1"/>
        <v>27.777777777777775</v>
      </c>
      <c r="I49" s="70">
        <v>102</v>
      </c>
      <c r="J49" s="71">
        <f t="shared" si="31"/>
        <v>36.260220405261286</v>
      </c>
      <c r="K49" s="81">
        <v>15</v>
      </c>
      <c r="L49" s="71">
        <f t="shared" si="32"/>
        <v>5.4141851651326469</v>
      </c>
      <c r="M49" s="70">
        <v>20</v>
      </c>
      <c r="N49" s="71">
        <f t="shared" si="33"/>
        <v>8.6206896551724128</v>
      </c>
      <c r="O49" s="63">
        <v>56</v>
      </c>
      <c r="P49" s="71">
        <f t="shared" si="34"/>
        <v>18.518518518518519</v>
      </c>
      <c r="Q49" s="70">
        <v>36</v>
      </c>
      <c r="R49" s="71">
        <f t="shared" si="35"/>
        <v>13.052936910804931</v>
      </c>
      <c r="S49" s="70">
        <v>20</v>
      </c>
      <c r="T49" s="71">
        <f t="shared" si="36"/>
        <v>9.1743119266055047</v>
      </c>
      <c r="U49" s="70">
        <v>8</v>
      </c>
      <c r="V49" s="71">
        <f t="shared" si="37"/>
        <v>2.3154848046309695</v>
      </c>
      <c r="W49" s="70">
        <v>114</v>
      </c>
      <c r="X49" s="71">
        <f t="shared" si="38"/>
        <v>35.804020100502512</v>
      </c>
      <c r="Y49" s="70">
        <v>43</v>
      </c>
      <c r="Z49" s="71">
        <f t="shared" si="39"/>
        <v>15.162200282087447</v>
      </c>
      <c r="AA49" s="70">
        <v>66</v>
      </c>
      <c r="AB49" s="71">
        <f t="shared" si="40"/>
        <v>20.395550061804698</v>
      </c>
      <c r="AC49" s="70">
        <v>70</v>
      </c>
      <c r="AD49" s="71">
        <f t="shared" si="41"/>
        <v>17.857142857142858</v>
      </c>
      <c r="AE49" s="70">
        <v>35</v>
      </c>
      <c r="AF49" s="71">
        <f t="shared" si="42"/>
        <v>14.534883720930232</v>
      </c>
      <c r="AG49" s="70">
        <v>0</v>
      </c>
      <c r="AH49" s="71">
        <f t="shared" si="43"/>
        <v>0</v>
      </c>
      <c r="AI49" s="70">
        <v>48</v>
      </c>
      <c r="AJ49" s="71">
        <f t="shared" si="44"/>
        <v>12.170385395537526</v>
      </c>
      <c r="AK49" s="81">
        <v>23</v>
      </c>
      <c r="AL49" s="71">
        <f t="shared" si="45"/>
        <v>6.6244239631336406</v>
      </c>
      <c r="AM49" s="70">
        <v>48</v>
      </c>
      <c r="AN49" s="71">
        <f t="shared" si="46"/>
        <v>23.391812865497073</v>
      </c>
      <c r="AO49" s="70">
        <v>46</v>
      </c>
      <c r="AP49" s="71">
        <f t="shared" si="47"/>
        <v>11.143410852713179</v>
      </c>
      <c r="AQ49" s="70">
        <v>5</v>
      </c>
      <c r="AR49" s="71">
        <f t="shared" si="48"/>
        <v>1.9825535289452814</v>
      </c>
      <c r="AS49" s="70">
        <v>20</v>
      </c>
      <c r="AT49" s="71">
        <f t="shared" si="49"/>
        <v>7.5315383167011865</v>
      </c>
      <c r="AU49" s="70">
        <v>20</v>
      </c>
      <c r="AV49" s="71">
        <f t="shared" si="50"/>
        <v>5.9066745422327225</v>
      </c>
      <c r="AW49" s="70">
        <v>38</v>
      </c>
      <c r="AX49" s="71">
        <f t="shared" si="51"/>
        <v>11.229314420803783</v>
      </c>
      <c r="AY49" s="70">
        <v>23</v>
      </c>
      <c r="AZ49" s="71">
        <f t="shared" si="52"/>
        <v>7.2555205047318614</v>
      </c>
      <c r="BA49" s="70"/>
      <c r="BB49" s="75"/>
      <c r="BC49" s="76">
        <f t="shared" si="53"/>
        <v>26.389611960582794</v>
      </c>
      <c r="BD49" s="76">
        <f t="shared" si="54"/>
        <v>25.929733901444205</v>
      </c>
      <c r="BE49" s="77">
        <f t="shared" si="55"/>
        <v>19.25925925925926</v>
      </c>
      <c r="BF49" s="77">
        <f t="shared" si="56"/>
        <v>0</v>
      </c>
      <c r="BG49" s="77">
        <f t="shared" si="57"/>
        <v>114</v>
      </c>
      <c r="BH49" s="77">
        <f t="shared" si="58"/>
        <v>114</v>
      </c>
      <c r="BI49" s="4" t="s">
        <v>81</v>
      </c>
      <c r="BJ49" s="3"/>
      <c r="BK49" s="3"/>
      <c r="BL49" s="3"/>
      <c r="BM49" s="3"/>
      <c r="BN49" s="3"/>
      <c r="BO49" s="3"/>
      <c r="BP49" s="3"/>
      <c r="BQ49" s="3"/>
      <c r="BR49" s="3"/>
      <c r="BS49" s="4" t="s">
        <v>82</v>
      </c>
      <c r="BT49" s="3"/>
      <c r="BU49" s="3"/>
      <c r="BV49" s="3"/>
      <c r="BW49" s="3"/>
      <c r="BX49" s="3"/>
      <c r="BY49" s="3"/>
      <c r="BZ49" s="3"/>
      <c r="CA49" s="3"/>
      <c r="CB49" s="3"/>
    </row>
    <row r="50" spans="1:80" ht="15">
      <c r="A50" s="69">
        <v>46</v>
      </c>
      <c r="B50" s="2" t="s">
        <v>67</v>
      </c>
      <c r="C50" s="69">
        <v>1</v>
      </c>
      <c r="D50" s="69">
        <v>3</v>
      </c>
      <c r="E50" s="69">
        <v>0</v>
      </c>
      <c r="F50" s="71">
        <f t="shared" si="30"/>
        <v>0</v>
      </c>
      <c r="G50" s="70">
        <v>30</v>
      </c>
      <c r="H50" s="71">
        <f t="shared" si="1"/>
        <v>9.8039215686274517</v>
      </c>
      <c r="I50" s="70">
        <v>31</v>
      </c>
      <c r="J50" s="71">
        <f t="shared" si="31"/>
        <v>11.020263064344118</v>
      </c>
      <c r="K50" s="81">
        <v>1.5</v>
      </c>
      <c r="L50" s="71">
        <f t="shared" si="32"/>
        <v>0.54141851651326478</v>
      </c>
      <c r="M50" s="70">
        <v>24</v>
      </c>
      <c r="N50" s="71">
        <f t="shared" si="33"/>
        <v>10.344827586206897</v>
      </c>
      <c r="O50" s="63">
        <v>16</v>
      </c>
      <c r="P50" s="71">
        <f t="shared" si="34"/>
        <v>5.2910052910052912</v>
      </c>
      <c r="Q50" s="70">
        <v>22</v>
      </c>
      <c r="R50" s="71">
        <f t="shared" si="35"/>
        <v>7.9767947788252354</v>
      </c>
      <c r="S50" s="70">
        <v>16</v>
      </c>
      <c r="T50" s="71">
        <f t="shared" si="36"/>
        <v>7.3394495412844041</v>
      </c>
      <c r="U50" s="70">
        <v>14</v>
      </c>
      <c r="V50" s="71">
        <f t="shared" si="37"/>
        <v>4.0520984081041966</v>
      </c>
      <c r="W50" s="70">
        <v>17</v>
      </c>
      <c r="X50" s="71">
        <f t="shared" si="38"/>
        <v>5.3391959798994968</v>
      </c>
      <c r="Y50" s="70">
        <v>20</v>
      </c>
      <c r="Z50" s="71">
        <f t="shared" si="39"/>
        <v>7.0521861777150923</v>
      </c>
      <c r="AA50" s="70">
        <v>10</v>
      </c>
      <c r="AB50" s="71">
        <f t="shared" si="40"/>
        <v>3.0902348578491963</v>
      </c>
      <c r="AC50" s="70">
        <v>40</v>
      </c>
      <c r="AD50" s="71">
        <f t="shared" si="41"/>
        <v>10.204081632653061</v>
      </c>
      <c r="AE50" s="70">
        <v>12</v>
      </c>
      <c r="AF50" s="71">
        <f t="shared" si="42"/>
        <v>4.9833887043189362</v>
      </c>
      <c r="AG50" s="70">
        <v>35</v>
      </c>
      <c r="AH50" s="71">
        <f t="shared" si="43"/>
        <v>11.326860841423949</v>
      </c>
      <c r="AI50" s="70">
        <v>8</v>
      </c>
      <c r="AJ50" s="71">
        <f t="shared" si="44"/>
        <v>2.028397565922921</v>
      </c>
      <c r="AK50" s="81">
        <v>18.5</v>
      </c>
      <c r="AL50" s="71">
        <f t="shared" si="45"/>
        <v>5.3283410138248852</v>
      </c>
      <c r="AM50" s="70">
        <v>34</v>
      </c>
      <c r="AN50" s="71">
        <f t="shared" si="46"/>
        <v>16.569200779727094</v>
      </c>
      <c r="AO50" s="70">
        <v>30</v>
      </c>
      <c r="AP50" s="71">
        <f t="shared" si="47"/>
        <v>7.2674418604651159</v>
      </c>
      <c r="AQ50" s="70">
        <v>10</v>
      </c>
      <c r="AR50" s="71">
        <f t="shared" si="48"/>
        <v>3.9651070578905627</v>
      </c>
      <c r="AS50" s="70">
        <v>20</v>
      </c>
      <c r="AT50" s="71">
        <f t="shared" si="49"/>
        <v>7.5315383167011865</v>
      </c>
      <c r="AU50" s="70">
        <v>30</v>
      </c>
      <c r="AV50" s="71">
        <f t="shared" si="50"/>
        <v>8.8600118133490859</v>
      </c>
      <c r="AW50" s="70">
        <v>146</v>
      </c>
      <c r="AX50" s="71">
        <f t="shared" si="51"/>
        <v>43.144208037825059</v>
      </c>
      <c r="AY50" s="70">
        <v>18.5</v>
      </c>
      <c r="AZ50" s="71">
        <f t="shared" si="52"/>
        <v>5.8359621451104102</v>
      </c>
      <c r="BA50" s="70"/>
      <c r="BB50" s="75"/>
      <c r="BC50" s="76">
        <f t="shared" si="53"/>
        <v>16.716581990408059</v>
      </c>
      <c r="BD50" s="76">
        <f t="shared" si="54"/>
        <v>21.993493809064667</v>
      </c>
      <c r="BE50" s="77">
        <f t="shared" si="55"/>
        <v>10.274454609429979</v>
      </c>
      <c r="BF50" s="77">
        <f t="shared" si="56"/>
        <v>0</v>
      </c>
      <c r="BG50" s="77">
        <f t="shared" si="57"/>
        <v>146</v>
      </c>
      <c r="BH50" s="77">
        <f t="shared" si="58"/>
        <v>146</v>
      </c>
      <c r="BI50" s="4" t="s">
        <v>84</v>
      </c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4" t="s">
        <v>82</v>
      </c>
      <c r="BX50" s="4" t="s">
        <v>82</v>
      </c>
      <c r="BY50" s="3"/>
      <c r="BZ50" s="3"/>
      <c r="CA50" s="3"/>
      <c r="CB50" s="3"/>
    </row>
    <row r="51" spans="1:80" ht="15">
      <c r="A51" s="69">
        <v>47</v>
      </c>
      <c r="B51" s="2" t="s">
        <v>68</v>
      </c>
      <c r="C51" s="69">
        <v>3</v>
      </c>
      <c r="D51" s="69">
        <v>5</v>
      </c>
      <c r="E51" s="69">
        <v>20</v>
      </c>
      <c r="F51" s="71">
        <f t="shared" si="30"/>
        <v>7.1556350626118066</v>
      </c>
      <c r="G51" s="70">
        <v>35</v>
      </c>
      <c r="H51" s="71">
        <f t="shared" si="1"/>
        <v>11.437908496732025</v>
      </c>
      <c r="I51" s="70">
        <v>71</v>
      </c>
      <c r="J51" s="71">
        <f t="shared" si="31"/>
        <v>25.239957340917169</v>
      </c>
      <c r="K51" s="81">
        <v>42.5</v>
      </c>
      <c r="L51" s="71">
        <f t="shared" si="32"/>
        <v>15.340191301209169</v>
      </c>
      <c r="M51" s="70">
        <v>25</v>
      </c>
      <c r="N51" s="71">
        <f t="shared" si="33"/>
        <v>10.775862068965518</v>
      </c>
      <c r="O51" s="63">
        <v>24</v>
      </c>
      <c r="P51" s="71">
        <f t="shared" si="34"/>
        <v>7.9365079365079358</v>
      </c>
      <c r="Q51" s="70">
        <v>38</v>
      </c>
      <c r="R51" s="71">
        <f t="shared" si="35"/>
        <v>13.778100072516315</v>
      </c>
      <c r="S51" s="70">
        <v>208</v>
      </c>
      <c r="T51" s="71">
        <f t="shared" si="36"/>
        <v>95.412844036697251</v>
      </c>
      <c r="U51" s="70">
        <v>34</v>
      </c>
      <c r="V51" s="71">
        <f t="shared" si="37"/>
        <v>9.8408104196816204</v>
      </c>
      <c r="W51" s="70">
        <v>46</v>
      </c>
      <c r="X51" s="71">
        <f t="shared" si="38"/>
        <v>14.447236180904524</v>
      </c>
      <c r="Y51" s="70">
        <v>30</v>
      </c>
      <c r="Z51" s="71">
        <f t="shared" si="39"/>
        <v>10.578279266572636</v>
      </c>
      <c r="AA51" s="70">
        <v>55</v>
      </c>
      <c r="AB51" s="71">
        <f t="shared" si="40"/>
        <v>16.996291718170582</v>
      </c>
      <c r="AC51" s="70">
        <v>50</v>
      </c>
      <c r="AD51" s="71">
        <f t="shared" si="41"/>
        <v>12.755102040816327</v>
      </c>
      <c r="AE51" s="70">
        <v>51</v>
      </c>
      <c r="AF51" s="71">
        <f t="shared" si="42"/>
        <v>21.17940199335548</v>
      </c>
      <c r="AG51" s="70">
        <v>25</v>
      </c>
      <c r="AH51" s="71">
        <f t="shared" si="43"/>
        <v>8.090614886731391</v>
      </c>
      <c r="AI51" s="70">
        <v>32</v>
      </c>
      <c r="AJ51" s="71">
        <f t="shared" si="44"/>
        <v>8.1135902636916839</v>
      </c>
      <c r="AK51" s="81">
        <v>42</v>
      </c>
      <c r="AL51" s="71">
        <f t="shared" si="45"/>
        <v>12.096774193548386</v>
      </c>
      <c r="AM51" s="70">
        <v>24</v>
      </c>
      <c r="AN51" s="71">
        <f t="shared" si="46"/>
        <v>11.695906432748536</v>
      </c>
      <c r="AO51" s="70">
        <v>101</v>
      </c>
      <c r="AP51" s="71">
        <f t="shared" si="47"/>
        <v>24.467054263565888</v>
      </c>
      <c r="AQ51" s="70">
        <v>34</v>
      </c>
      <c r="AR51" s="71">
        <f t="shared" si="48"/>
        <v>13.481363996827914</v>
      </c>
      <c r="AS51" s="70">
        <v>36</v>
      </c>
      <c r="AT51" s="71">
        <f t="shared" si="49"/>
        <v>13.556768970062135</v>
      </c>
      <c r="AU51" s="70">
        <v>104</v>
      </c>
      <c r="AV51" s="71">
        <f t="shared" si="50"/>
        <v>30.714707619610159</v>
      </c>
      <c r="AW51" s="70">
        <v>97</v>
      </c>
      <c r="AX51" s="71">
        <f t="shared" si="51"/>
        <v>28.664302600472812</v>
      </c>
      <c r="AY51" s="70">
        <v>42</v>
      </c>
      <c r="AZ51" s="71">
        <f t="shared" si="52"/>
        <v>13.249211356466876</v>
      </c>
      <c r="BA51" s="70"/>
      <c r="BB51" s="75"/>
      <c r="BC51" s="76">
        <f t="shared" si="53"/>
        <v>35.489675469153845</v>
      </c>
      <c r="BD51" s="76">
        <f t="shared" si="54"/>
        <v>35.734586101850233</v>
      </c>
      <c r="BE51" s="77">
        <f t="shared" si="55"/>
        <v>25</v>
      </c>
      <c r="BF51" s="77">
        <f t="shared" si="56"/>
        <v>7.1556350626118066</v>
      </c>
      <c r="BG51" s="77">
        <f t="shared" si="57"/>
        <v>208</v>
      </c>
      <c r="BH51" s="77">
        <f t="shared" si="58"/>
        <v>200.84436493738821</v>
      </c>
      <c r="BI51" s="4" t="s">
        <v>84</v>
      </c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4" t="s">
        <v>82</v>
      </c>
      <c r="BX51" s="4" t="s">
        <v>82</v>
      </c>
      <c r="BY51" s="3"/>
      <c r="BZ51" s="3"/>
      <c r="CA51" s="3"/>
      <c r="CB51" s="3"/>
    </row>
    <row r="52" spans="1:80" ht="15">
      <c r="A52" s="69">
        <v>48</v>
      </c>
      <c r="B52" s="2" t="s">
        <v>69</v>
      </c>
      <c r="C52" s="69">
        <v>1</v>
      </c>
      <c r="D52" s="69">
        <v>4</v>
      </c>
      <c r="E52" s="69">
        <v>0</v>
      </c>
      <c r="F52" s="71">
        <f t="shared" si="30"/>
        <v>0</v>
      </c>
      <c r="G52" s="70">
        <v>10</v>
      </c>
      <c r="H52" s="71">
        <f t="shared" si="1"/>
        <v>3.2679738562091503</v>
      </c>
      <c r="I52" s="70">
        <v>16</v>
      </c>
      <c r="J52" s="71">
        <f t="shared" si="31"/>
        <v>5.6878777106292215</v>
      </c>
      <c r="K52" s="81">
        <v>36</v>
      </c>
      <c r="L52" s="71">
        <f t="shared" si="32"/>
        <v>12.994044396318355</v>
      </c>
      <c r="M52" s="70">
        <v>25</v>
      </c>
      <c r="N52" s="71">
        <f t="shared" si="33"/>
        <v>10.775862068965518</v>
      </c>
      <c r="O52" s="63">
        <v>18</v>
      </c>
      <c r="P52" s="71">
        <f t="shared" si="34"/>
        <v>5.9523809523809517</v>
      </c>
      <c r="Q52" s="70">
        <v>16</v>
      </c>
      <c r="R52" s="71">
        <f t="shared" si="35"/>
        <v>5.8013052936910805</v>
      </c>
      <c r="S52" s="70">
        <v>8</v>
      </c>
      <c r="T52" s="71">
        <f t="shared" si="36"/>
        <v>3.669724770642202</v>
      </c>
      <c r="U52" s="70">
        <v>20</v>
      </c>
      <c r="V52" s="71">
        <f t="shared" si="37"/>
        <v>5.7887120115774238</v>
      </c>
      <c r="W52" s="70">
        <v>16</v>
      </c>
      <c r="X52" s="71">
        <f t="shared" si="38"/>
        <v>5.025125628140704</v>
      </c>
      <c r="Y52" s="70">
        <v>12</v>
      </c>
      <c r="Z52" s="71">
        <f t="shared" si="39"/>
        <v>4.2313117066290555</v>
      </c>
      <c r="AA52" s="70">
        <v>25</v>
      </c>
      <c r="AB52" s="71">
        <f t="shared" si="40"/>
        <v>7.7255871446229918</v>
      </c>
      <c r="AC52" s="70">
        <v>30</v>
      </c>
      <c r="AD52" s="71">
        <f t="shared" si="41"/>
        <v>7.6530612244897958</v>
      </c>
      <c r="AE52" s="70">
        <v>15</v>
      </c>
      <c r="AF52" s="71">
        <f t="shared" si="42"/>
        <v>6.2292358803986714</v>
      </c>
      <c r="AG52" s="70">
        <v>25</v>
      </c>
      <c r="AH52" s="71">
        <f t="shared" si="43"/>
        <v>8.090614886731391</v>
      </c>
      <c r="AI52" s="70">
        <v>8</v>
      </c>
      <c r="AJ52" s="71">
        <f t="shared" si="44"/>
        <v>2.028397565922921</v>
      </c>
      <c r="AK52" s="81">
        <v>11</v>
      </c>
      <c r="AL52" s="71">
        <f t="shared" si="45"/>
        <v>3.1682027649769586</v>
      </c>
      <c r="AM52" s="70">
        <v>16</v>
      </c>
      <c r="AN52" s="71">
        <f t="shared" si="46"/>
        <v>7.7972709551656916</v>
      </c>
      <c r="AO52" s="70">
        <v>33</v>
      </c>
      <c r="AP52" s="71">
        <f t="shared" si="47"/>
        <v>7.9941860465116283</v>
      </c>
      <c r="AQ52" s="70">
        <v>5</v>
      </c>
      <c r="AR52" s="71">
        <f t="shared" si="48"/>
        <v>1.9825535289452814</v>
      </c>
      <c r="AS52" s="70">
        <v>12</v>
      </c>
      <c r="AT52" s="71">
        <f t="shared" si="49"/>
        <v>4.5189229900207124</v>
      </c>
      <c r="AU52" s="70">
        <v>25</v>
      </c>
      <c r="AV52" s="71">
        <f t="shared" si="50"/>
        <v>7.3833431777909038</v>
      </c>
      <c r="AW52" s="70">
        <v>10</v>
      </c>
      <c r="AX52" s="71">
        <f t="shared" si="51"/>
        <v>2.9550827423167849</v>
      </c>
      <c r="AY52" s="70">
        <v>11</v>
      </c>
      <c r="AZ52" s="71">
        <f t="shared" si="52"/>
        <v>3.4700315457413251</v>
      </c>
      <c r="BA52" s="70"/>
      <c r="BB52" s="75"/>
      <c r="BC52" s="76">
        <f t="shared" si="53"/>
        <v>11.191475184350393</v>
      </c>
      <c r="BD52" s="76">
        <f t="shared" si="54"/>
        <v>8.7242224827783854</v>
      </c>
      <c r="BE52" s="77">
        <f t="shared" si="55"/>
        <v>8</v>
      </c>
      <c r="BF52" s="77">
        <f t="shared" si="56"/>
        <v>0</v>
      </c>
      <c r="BG52" s="77">
        <f t="shared" si="57"/>
        <v>36</v>
      </c>
      <c r="BH52" s="77">
        <f t="shared" si="58"/>
        <v>36</v>
      </c>
      <c r="BI52" s="4" t="s">
        <v>84</v>
      </c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4" t="s">
        <v>82</v>
      </c>
      <c r="BX52" s="3"/>
      <c r="BY52" s="3"/>
      <c r="BZ52" s="3"/>
      <c r="CA52" s="3"/>
      <c r="CB52" s="3"/>
    </row>
    <row r="53" spans="1:80" ht="15">
      <c r="A53" s="69">
        <v>49</v>
      </c>
      <c r="B53" s="2" t="s">
        <v>17</v>
      </c>
      <c r="C53" s="69">
        <v>1</v>
      </c>
      <c r="D53" s="69">
        <v>4</v>
      </c>
      <c r="E53" s="69">
        <v>0</v>
      </c>
      <c r="F53" s="71">
        <f t="shared" si="30"/>
        <v>0</v>
      </c>
      <c r="G53" s="70">
        <v>30</v>
      </c>
      <c r="H53" s="71">
        <f t="shared" si="1"/>
        <v>9.8039215686274517</v>
      </c>
      <c r="I53" s="70">
        <v>14</v>
      </c>
      <c r="J53" s="71">
        <f t="shared" si="31"/>
        <v>4.9768929968005686</v>
      </c>
      <c r="K53" s="81">
        <v>58.5</v>
      </c>
      <c r="L53" s="71">
        <f t="shared" si="32"/>
        <v>21.115322144017323</v>
      </c>
      <c r="M53" s="70">
        <v>5</v>
      </c>
      <c r="N53" s="71">
        <f t="shared" si="33"/>
        <v>2.1551724137931032</v>
      </c>
      <c r="O53" s="63">
        <v>24</v>
      </c>
      <c r="P53" s="71">
        <f t="shared" si="34"/>
        <v>7.9365079365079358</v>
      </c>
      <c r="Q53" s="70">
        <v>16</v>
      </c>
      <c r="R53" s="71">
        <f t="shared" si="35"/>
        <v>5.8013052936910805</v>
      </c>
      <c r="S53" s="70">
        <v>8</v>
      </c>
      <c r="T53" s="71">
        <f t="shared" si="36"/>
        <v>3.669724770642202</v>
      </c>
      <c r="U53" s="70">
        <v>12</v>
      </c>
      <c r="V53" s="71">
        <f t="shared" si="37"/>
        <v>3.4732272069464547</v>
      </c>
      <c r="W53" s="70">
        <v>40</v>
      </c>
      <c r="X53" s="71">
        <f t="shared" si="38"/>
        <v>12.562814070351759</v>
      </c>
      <c r="Y53" s="70">
        <v>10</v>
      </c>
      <c r="Z53" s="71">
        <f t="shared" si="39"/>
        <v>3.5260930888575461</v>
      </c>
      <c r="AA53" s="70">
        <v>23</v>
      </c>
      <c r="AB53" s="71">
        <f t="shared" si="40"/>
        <v>7.1075401730531524</v>
      </c>
      <c r="AC53" s="70">
        <v>110</v>
      </c>
      <c r="AD53" s="71">
        <f t="shared" si="41"/>
        <v>28.061224489795919</v>
      </c>
      <c r="AE53" s="70">
        <v>22</v>
      </c>
      <c r="AF53" s="71">
        <f t="shared" si="42"/>
        <v>9.1362126245847186</v>
      </c>
      <c r="AG53" s="70">
        <v>25</v>
      </c>
      <c r="AH53" s="71">
        <f t="shared" si="43"/>
        <v>8.090614886731391</v>
      </c>
      <c r="AI53" s="70">
        <v>24</v>
      </c>
      <c r="AJ53" s="71">
        <f t="shared" si="44"/>
        <v>6.0851926977687629</v>
      </c>
      <c r="AK53" s="81">
        <v>55.5</v>
      </c>
      <c r="AL53" s="71">
        <f t="shared" si="45"/>
        <v>15.985023041474655</v>
      </c>
      <c r="AM53" s="70">
        <v>28</v>
      </c>
      <c r="AN53" s="71">
        <f t="shared" si="46"/>
        <v>13.64522417153996</v>
      </c>
      <c r="AO53" s="70">
        <v>67</v>
      </c>
      <c r="AP53" s="71">
        <f t="shared" si="47"/>
        <v>16.230620155038761</v>
      </c>
      <c r="AQ53" s="70">
        <v>0</v>
      </c>
      <c r="AR53" s="71">
        <f t="shared" si="48"/>
        <v>0</v>
      </c>
      <c r="AS53" s="70">
        <v>12</v>
      </c>
      <c r="AT53" s="71">
        <f t="shared" si="49"/>
        <v>4.5189229900207124</v>
      </c>
      <c r="AU53" s="70">
        <v>16</v>
      </c>
      <c r="AV53" s="71">
        <f t="shared" si="50"/>
        <v>4.7253396337861782</v>
      </c>
      <c r="AW53" s="70">
        <v>94</v>
      </c>
      <c r="AX53" s="71">
        <f t="shared" si="51"/>
        <v>27.777777777777775</v>
      </c>
      <c r="AY53" s="70">
        <v>55.5</v>
      </c>
      <c r="AZ53" s="71">
        <f t="shared" si="52"/>
        <v>17.50788643533123</v>
      </c>
      <c r="BA53" s="70"/>
      <c r="BB53" s="75"/>
      <c r="BC53" s="76">
        <f t="shared" si="53"/>
        <v>20.487345011815389</v>
      </c>
      <c r="BD53" s="76">
        <f t="shared" si="54"/>
        <v>23.444547746743286</v>
      </c>
      <c r="BE53" s="77">
        <f t="shared" si="55"/>
        <v>13.104019120945861</v>
      </c>
      <c r="BF53" s="77">
        <f t="shared" si="56"/>
        <v>0</v>
      </c>
      <c r="BG53" s="77">
        <f t="shared" si="57"/>
        <v>110</v>
      </c>
      <c r="BH53" s="77">
        <f t="shared" si="58"/>
        <v>110</v>
      </c>
      <c r="BI53" s="4" t="s">
        <v>87</v>
      </c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4" t="s">
        <v>82</v>
      </c>
      <c r="CA53" s="3"/>
      <c r="CB53" s="3"/>
    </row>
    <row r="54" spans="1:80" ht="15">
      <c r="A54" s="69">
        <v>50</v>
      </c>
      <c r="B54" s="2" t="s">
        <v>70</v>
      </c>
      <c r="C54" s="69">
        <v>1</v>
      </c>
      <c r="D54" s="69">
        <v>4</v>
      </c>
      <c r="E54" s="69">
        <v>0</v>
      </c>
      <c r="F54" s="71">
        <f t="shared" si="30"/>
        <v>0</v>
      </c>
      <c r="G54" s="70">
        <v>20</v>
      </c>
      <c r="H54" s="71">
        <f t="shared" si="1"/>
        <v>6.5359477124183005</v>
      </c>
      <c r="I54" s="70">
        <v>16</v>
      </c>
      <c r="J54" s="71">
        <f t="shared" si="31"/>
        <v>5.6878777106292215</v>
      </c>
      <c r="K54" s="81">
        <v>3</v>
      </c>
      <c r="L54" s="71">
        <f t="shared" si="32"/>
        <v>1.0828370330265296</v>
      </c>
      <c r="M54" s="70">
        <v>15</v>
      </c>
      <c r="N54" s="71">
        <f t="shared" si="33"/>
        <v>6.4655172413793105</v>
      </c>
      <c r="O54" s="63">
        <v>42</v>
      </c>
      <c r="P54" s="71">
        <f t="shared" si="34"/>
        <v>13.888888888888888</v>
      </c>
      <c r="Q54" s="70">
        <v>20</v>
      </c>
      <c r="R54" s="71">
        <f t="shared" si="35"/>
        <v>7.2516316171138513</v>
      </c>
      <c r="S54" s="70">
        <v>32</v>
      </c>
      <c r="T54" s="71">
        <f t="shared" si="36"/>
        <v>14.678899082568808</v>
      </c>
      <c r="U54" s="70">
        <v>8</v>
      </c>
      <c r="V54" s="71">
        <f t="shared" si="37"/>
        <v>2.3154848046309695</v>
      </c>
      <c r="W54" s="70">
        <v>18</v>
      </c>
      <c r="X54" s="71">
        <f t="shared" si="38"/>
        <v>5.6532663316582914</v>
      </c>
      <c r="Y54" s="70">
        <v>0</v>
      </c>
      <c r="Z54" s="71">
        <f t="shared" si="39"/>
        <v>0</v>
      </c>
      <c r="AA54" s="70">
        <v>28</v>
      </c>
      <c r="AB54" s="71">
        <f t="shared" si="40"/>
        <v>8.6526576019777508</v>
      </c>
      <c r="AC54" s="70">
        <v>10</v>
      </c>
      <c r="AD54" s="71">
        <f t="shared" si="41"/>
        <v>2.5510204081632653</v>
      </c>
      <c r="AE54" s="70">
        <v>5</v>
      </c>
      <c r="AF54" s="71">
        <f t="shared" si="42"/>
        <v>2.0764119601328903</v>
      </c>
      <c r="AG54" s="70">
        <v>20</v>
      </c>
      <c r="AH54" s="71">
        <f t="shared" si="43"/>
        <v>6.4724919093851137</v>
      </c>
      <c r="AI54" s="70">
        <v>28</v>
      </c>
      <c r="AJ54" s="71">
        <f t="shared" si="44"/>
        <v>7.0993914807302234</v>
      </c>
      <c r="AK54" s="81">
        <v>7.5</v>
      </c>
      <c r="AL54" s="71">
        <f t="shared" si="45"/>
        <v>2.1601382488479266</v>
      </c>
      <c r="AM54" s="70">
        <v>18</v>
      </c>
      <c r="AN54" s="71">
        <f t="shared" si="46"/>
        <v>8.7719298245614024</v>
      </c>
      <c r="AO54" s="70">
        <v>44</v>
      </c>
      <c r="AP54" s="71">
        <f t="shared" si="47"/>
        <v>10.65891472868217</v>
      </c>
      <c r="AQ54" s="70">
        <v>64</v>
      </c>
      <c r="AR54" s="71">
        <f t="shared" si="48"/>
        <v>25.376685170499602</v>
      </c>
      <c r="AS54" s="70">
        <v>0</v>
      </c>
      <c r="AT54" s="71">
        <f t="shared" si="49"/>
        <v>0</v>
      </c>
      <c r="AU54" s="70">
        <v>20</v>
      </c>
      <c r="AV54" s="71">
        <f t="shared" si="50"/>
        <v>5.9066745422327225</v>
      </c>
      <c r="AW54" s="70">
        <v>131</v>
      </c>
      <c r="AX54" s="71">
        <f t="shared" si="51"/>
        <v>38.711583924349881</v>
      </c>
      <c r="AY54" s="70">
        <v>7.5</v>
      </c>
      <c r="AZ54" s="71">
        <f t="shared" si="52"/>
        <v>2.3659305993690851</v>
      </c>
      <c r="BA54" s="70"/>
      <c r="BB54" s="75"/>
      <c r="BC54" s="76">
        <f t="shared" si="53"/>
        <v>15.445087100442629</v>
      </c>
      <c r="BD54" s="76">
        <f t="shared" si="54"/>
        <v>21.787487598008319</v>
      </c>
      <c r="BE54" s="77">
        <f t="shared" si="55"/>
        <v>7.75</v>
      </c>
      <c r="BF54" s="77">
        <f t="shared" si="56"/>
        <v>0</v>
      </c>
      <c r="BG54" s="77">
        <f t="shared" si="57"/>
        <v>131</v>
      </c>
      <c r="BH54" s="77">
        <f t="shared" si="58"/>
        <v>131</v>
      </c>
      <c r="BI54" s="4" t="s">
        <v>88</v>
      </c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4" t="s">
        <v>82</v>
      </c>
      <c r="BX54" s="3"/>
      <c r="BY54" s="4" t="s">
        <v>82</v>
      </c>
      <c r="BZ54" s="3"/>
      <c r="CA54" s="3"/>
      <c r="CB54" s="3"/>
    </row>
    <row r="55" spans="1:80" ht="15">
      <c r="A55" s="69">
        <v>51</v>
      </c>
      <c r="B55" s="2" t="s">
        <v>18</v>
      </c>
      <c r="C55" s="69">
        <v>0</v>
      </c>
      <c r="D55" s="69">
        <v>1</v>
      </c>
      <c r="E55" s="69">
        <v>0</v>
      </c>
      <c r="F55" s="71">
        <f t="shared" si="30"/>
        <v>0</v>
      </c>
      <c r="G55" s="70">
        <v>30</v>
      </c>
      <c r="H55" s="71">
        <f t="shared" si="1"/>
        <v>9.8039215686274517</v>
      </c>
      <c r="I55" s="70">
        <v>26</v>
      </c>
      <c r="J55" s="71">
        <f t="shared" si="31"/>
        <v>9.2428012797724843</v>
      </c>
      <c r="K55" s="81">
        <v>13</v>
      </c>
      <c r="L55" s="71">
        <f t="shared" si="32"/>
        <v>4.6922938097816278</v>
      </c>
      <c r="M55" s="70">
        <v>65</v>
      </c>
      <c r="N55" s="71">
        <f t="shared" si="33"/>
        <v>28.017241379310345</v>
      </c>
      <c r="O55" s="63">
        <v>38</v>
      </c>
      <c r="P55" s="71">
        <f t="shared" si="34"/>
        <v>12.566137566137565</v>
      </c>
      <c r="Q55" s="70">
        <v>18</v>
      </c>
      <c r="R55" s="71">
        <f t="shared" si="35"/>
        <v>6.5264684554024655</v>
      </c>
      <c r="S55" s="70">
        <v>8</v>
      </c>
      <c r="T55" s="71">
        <f t="shared" si="36"/>
        <v>3.669724770642202</v>
      </c>
      <c r="U55" s="70">
        <v>88</v>
      </c>
      <c r="V55" s="71">
        <f t="shared" si="37"/>
        <v>25.470332850940668</v>
      </c>
      <c r="W55" s="70">
        <v>16</v>
      </c>
      <c r="X55" s="71">
        <f t="shared" si="38"/>
        <v>5.025125628140704</v>
      </c>
      <c r="Y55" s="70">
        <v>13</v>
      </c>
      <c r="Z55" s="71">
        <f t="shared" si="39"/>
        <v>4.5839210155148091</v>
      </c>
      <c r="AA55" s="70">
        <v>0</v>
      </c>
      <c r="AB55" s="71">
        <f t="shared" si="40"/>
        <v>0</v>
      </c>
      <c r="AC55" s="70">
        <v>0</v>
      </c>
      <c r="AD55" s="71">
        <f t="shared" si="41"/>
        <v>0</v>
      </c>
      <c r="AE55" s="70">
        <v>37</v>
      </c>
      <c r="AF55" s="71">
        <f t="shared" si="42"/>
        <v>15.365448504983389</v>
      </c>
      <c r="AG55" s="70">
        <v>15</v>
      </c>
      <c r="AH55" s="71">
        <f t="shared" si="43"/>
        <v>4.8543689320388346</v>
      </c>
      <c r="AI55" s="70">
        <v>0</v>
      </c>
      <c r="AJ55" s="71">
        <f t="shared" si="44"/>
        <v>0</v>
      </c>
      <c r="AK55" s="81">
        <v>10</v>
      </c>
      <c r="AL55" s="71">
        <f t="shared" si="45"/>
        <v>2.8801843317972353</v>
      </c>
      <c r="AM55" s="70">
        <v>12</v>
      </c>
      <c r="AN55" s="71">
        <f t="shared" si="46"/>
        <v>5.8479532163742682</v>
      </c>
      <c r="AO55" s="70">
        <v>10</v>
      </c>
      <c r="AP55" s="71">
        <f t="shared" si="47"/>
        <v>2.4224806201550386</v>
      </c>
      <c r="AQ55" s="70">
        <v>0</v>
      </c>
      <c r="AR55" s="71">
        <f t="shared" si="48"/>
        <v>0</v>
      </c>
      <c r="AS55" s="70">
        <v>12</v>
      </c>
      <c r="AT55" s="71">
        <f t="shared" si="49"/>
        <v>4.5189229900207124</v>
      </c>
      <c r="AU55" s="70">
        <v>0</v>
      </c>
      <c r="AV55" s="71">
        <f t="shared" si="50"/>
        <v>0</v>
      </c>
      <c r="AW55" s="70">
        <v>45</v>
      </c>
      <c r="AX55" s="71">
        <f t="shared" si="51"/>
        <v>13.297872340425531</v>
      </c>
      <c r="AY55" s="70">
        <v>10</v>
      </c>
      <c r="AZ55" s="71">
        <f t="shared" si="52"/>
        <v>3.1545741324921135</v>
      </c>
      <c r="BA55" s="70"/>
      <c r="BB55" s="75"/>
      <c r="BC55" s="76">
        <f t="shared" si="53"/>
        <v>13.082078612344949</v>
      </c>
      <c r="BD55" s="76">
        <f t="shared" si="54"/>
        <v>17.489190288714752</v>
      </c>
      <c r="BE55" s="77">
        <f t="shared" si="55"/>
        <v>8.6214006398862431</v>
      </c>
      <c r="BF55" s="77">
        <f t="shared" si="56"/>
        <v>0</v>
      </c>
      <c r="BG55" s="77">
        <f t="shared" si="57"/>
        <v>88</v>
      </c>
      <c r="BH55" s="77">
        <f t="shared" si="58"/>
        <v>88</v>
      </c>
      <c r="BI55" s="4" t="s">
        <v>85</v>
      </c>
      <c r="BJ55" s="3"/>
      <c r="BK55" s="3"/>
      <c r="BL55" s="3"/>
      <c r="BM55" s="3"/>
      <c r="BN55" s="4"/>
      <c r="BO55" s="4" t="s">
        <v>82</v>
      </c>
      <c r="BP55" s="3"/>
      <c r="BQ55" s="3"/>
      <c r="BR55" s="3"/>
      <c r="BS55" s="3"/>
      <c r="BT55" s="3"/>
      <c r="BU55" s="4" t="s">
        <v>82</v>
      </c>
      <c r="BV55" s="3"/>
      <c r="BW55" s="3"/>
      <c r="BX55" s="3"/>
      <c r="BY55" s="3"/>
      <c r="BZ55" s="3"/>
      <c r="CA55" s="3"/>
      <c r="CB55" s="3"/>
    </row>
    <row r="56" spans="1:80" ht="15">
      <c r="A56" s="69">
        <v>52</v>
      </c>
      <c r="B56" s="2" t="s">
        <v>71</v>
      </c>
      <c r="C56" s="69">
        <v>0</v>
      </c>
      <c r="D56" s="69">
        <v>1</v>
      </c>
      <c r="E56" s="69">
        <v>40</v>
      </c>
      <c r="F56" s="71">
        <f t="shared" si="30"/>
        <v>14.311270125223613</v>
      </c>
      <c r="G56" s="70">
        <v>0</v>
      </c>
      <c r="H56" s="71">
        <f t="shared" si="1"/>
        <v>0</v>
      </c>
      <c r="I56" s="70">
        <v>30</v>
      </c>
      <c r="J56" s="71">
        <f t="shared" si="31"/>
        <v>10.66477070742979</v>
      </c>
      <c r="K56" s="81">
        <v>0</v>
      </c>
      <c r="L56" s="71">
        <f t="shared" si="32"/>
        <v>0</v>
      </c>
      <c r="M56" s="70">
        <v>66</v>
      </c>
      <c r="N56" s="71">
        <f t="shared" si="33"/>
        <v>28.448275862068968</v>
      </c>
      <c r="O56" s="63">
        <v>14</v>
      </c>
      <c r="P56" s="71">
        <f t="shared" si="34"/>
        <v>4.6296296296296298</v>
      </c>
      <c r="Q56" s="70">
        <v>18</v>
      </c>
      <c r="R56" s="71">
        <f t="shared" si="35"/>
        <v>6.5264684554024655</v>
      </c>
      <c r="S56" s="70">
        <v>8</v>
      </c>
      <c r="T56" s="71">
        <f t="shared" si="36"/>
        <v>3.669724770642202</v>
      </c>
      <c r="U56" s="70">
        <v>20</v>
      </c>
      <c r="V56" s="71">
        <f t="shared" si="37"/>
        <v>5.7887120115774238</v>
      </c>
      <c r="W56" s="70">
        <v>14</v>
      </c>
      <c r="X56" s="71">
        <f t="shared" si="38"/>
        <v>4.3969849246231156</v>
      </c>
      <c r="Y56" s="70">
        <v>0</v>
      </c>
      <c r="Z56" s="71">
        <f t="shared" si="39"/>
        <v>0</v>
      </c>
      <c r="AA56" s="70">
        <v>0</v>
      </c>
      <c r="AB56" s="71">
        <f t="shared" si="40"/>
        <v>0</v>
      </c>
      <c r="AC56" s="70">
        <v>0</v>
      </c>
      <c r="AD56" s="71">
        <f t="shared" si="41"/>
        <v>0</v>
      </c>
      <c r="AE56" s="70">
        <v>1</v>
      </c>
      <c r="AF56" s="71">
        <f t="shared" si="42"/>
        <v>0.41528239202657807</v>
      </c>
      <c r="AG56" s="70">
        <v>10</v>
      </c>
      <c r="AH56" s="71">
        <f t="shared" si="43"/>
        <v>3.2362459546925568</v>
      </c>
      <c r="AI56" s="70">
        <v>0</v>
      </c>
      <c r="AJ56" s="71">
        <f t="shared" si="44"/>
        <v>0</v>
      </c>
      <c r="AK56" s="81">
        <v>0</v>
      </c>
      <c r="AL56" s="71">
        <f t="shared" si="45"/>
        <v>0</v>
      </c>
      <c r="AM56" s="70">
        <v>14</v>
      </c>
      <c r="AN56" s="71">
        <f t="shared" si="46"/>
        <v>6.8226120857699799</v>
      </c>
      <c r="AO56" s="70">
        <v>30</v>
      </c>
      <c r="AP56" s="71">
        <f t="shared" si="47"/>
        <v>7.2674418604651159</v>
      </c>
      <c r="AQ56" s="70">
        <v>0</v>
      </c>
      <c r="AR56" s="71">
        <f t="shared" si="48"/>
        <v>0</v>
      </c>
      <c r="AS56" s="70">
        <v>0</v>
      </c>
      <c r="AT56" s="71">
        <f t="shared" si="49"/>
        <v>0</v>
      </c>
      <c r="AU56" s="70">
        <v>64</v>
      </c>
      <c r="AV56" s="71">
        <f t="shared" si="50"/>
        <v>18.901358535144713</v>
      </c>
      <c r="AW56" s="70">
        <v>18</v>
      </c>
      <c r="AX56" s="71">
        <f t="shared" si="51"/>
        <v>5.3191489361702127</v>
      </c>
      <c r="AY56" s="70">
        <v>0</v>
      </c>
      <c r="AZ56" s="71">
        <f t="shared" si="52"/>
        <v>0</v>
      </c>
      <c r="BA56" s="70"/>
      <c r="BB56" s="75"/>
      <c r="BC56" s="76">
        <f t="shared" si="53"/>
        <v>9.737456796893051</v>
      </c>
      <c r="BD56" s="76">
        <f t="shared" si="54"/>
        <v>15.197626543914343</v>
      </c>
      <c r="BE56" s="77">
        <f t="shared" si="55"/>
        <v>4.0333548476326584</v>
      </c>
      <c r="BF56" s="77">
        <f t="shared" si="56"/>
        <v>0</v>
      </c>
      <c r="BG56" s="77">
        <f t="shared" si="57"/>
        <v>66</v>
      </c>
      <c r="BH56" s="77">
        <f t="shared" si="58"/>
        <v>66</v>
      </c>
      <c r="BI56" s="4" t="s">
        <v>81</v>
      </c>
      <c r="BJ56" s="3"/>
      <c r="BK56" s="3"/>
      <c r="BL56" s="3"/>
      <c r="BM56" s="3"/>
      <c r="BN56" s="4" t="s">
        <v>82</v>
      </c>
      <c r="BO56" s="4" t="s">
        <v>82</v>
      </c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ht="15">
      <c r="A57" s="69">
        <v>53</v>
      </c>
      <c r="B57" s="2" t="s">
        <v>72</v>
      </c>
      <c r="C57" s="69">
        <v>0</v>
      </c>
      <c r="D57" s="69">
        <v>1</v>
      </c>
      <c r="E57" s="69">
        <v>195</v>
      </c>
      <c r="F57" s="71">
        <f t="shared" si="30"/>
        <v>69.767441860465112</v>
      </c>
      <c r="G57" s="70">
        <v>15</v>
      </c>
      <c r="H57" s="71">
        <f t="shared" si="1"/>
        <v>4.9019607843137258</v>
      </c>
      <c r="I57" s="70">
        <v>53</v>
      </c>
      <c r="J57" s="71">
        <f t="shared" si="31"/>
        <v>18.841094916459298</v>
      </c>
      <c r="K57" s="81">
        <v>37.5</v>
      </c>
      <c r="L57" s="71">
        <f t="shared" si="32"/>
        <v>13.535462912831619</v>
      </c>
      <c r="M57" s="70">
        <v>20</v>
      </c>
      <c r="N57" s="71">
        <f t="shared" si="33"/>
        <v>8.6206896551724128</v>
      </c>
      <c r="O57" s="63">
        <v>42</v>
      </c>
      <c r="P57" s="71">
        <f t="shared" si="34"/>
        <v>13.888888888888888</v>
      </c>
      <c r="Q57" s="70">
        <v>24</v>
      </c>
      <c r="R57" s="71">
        <f t="shared" si="35"/>
        <v>8.7019579405366212</v>
      </c>
      <c r="S57" s="70">
        <v>16</v>
      </c>
      <c r="T57" s="71">
        <f t="shared" si="36"/>
        <v>7.3394495412844041</v>
      </c>
      <c r="U57" s="70">
        <v>15</v>
      </c>
      <c r="V57" s="71">
        <f t="shared" si="37"/>
        <v>4.3415340086830687</v>
      </c>
      <c r="W57" s="70">
        <v>43</v>
      </c>
      <c r="X57" s="71">
        <f t="shared" si="38"/>
        <v>13.505025125628141</v>
      </c>
      <c r="Y57" s="70">
        <v>0</v>
      </c>
      <c r="Z57" s="71">
        <f t="shared" si="39"/>
        <v>0</v>
      </c>
      <c r="AA57" s="70">
        <v>0</v>
      </c>
      <c r="AB57" s="71">
        <f t="shared" si="40"/>
        <v>0</v>
      </c>
      <c r="AC57" s="70">
        <v>0</v>
      </c>
      <c r="AD57" s="71">
        <f t="shared" si="41"/>
        <v>0</v>
      </c>
      <c r="AE57" s="70">
        <v>55</v>
      </c>
      <c r="AF57" s="71">
        <f t="shared" si="42"/>
        <v>22.840531561461795</v>
      </c>
      <c r="AG57" s="70">
        <v>0</v>
      </c>
      <c r="AH57" s="71">
        <f t="shared" si="43"/>
        <v>0</v>
      </c>
      <c r="AI57" s="70">
        <v>0</v>
      </c>
      <c r="AJ57" s="71">
        <f t="shared" si="44"/>
        <v>0</v>
      </c>
      <c r="AK57" s="81">
        <v>0</v>
      </c>
      <c r="AL57" s="71">
        <f t="shared" si="45"/>
        <v>0</v>
      </c>
      <c r="AM57" s="70">
        <v>22</v>
      </c>
      <c r="AN57" s="71">
        <f t="shared" si="46"/>
        <v>10.721247563352826</v>
      </c>
      <c r="AO57" s="70">
        <v>12</v>
      </c>
      <c r="AP57" s="71">
        <f t="shared" si="47"/>
        <v>2.9069767441860463</v>
      </c>
      <c r="AQ57" s="70">
        <v>0</v>
      </c>
      <c r="AR57" s="71">
        <f t="shared" si="48"/>
        <v>0</v>
      </c>
      <c r="AS57" s="70">
        <v>24</v>
      </c>
      <c r="AT57" s="71">
        <f t="shared" si="49"/>
        <v>9.0378459800414248</v>
      </c>
      <c r="AU57" s="70">
        <v>64</v>
      </c>
      <c r="AV57" s="71">
        <f t="shared" si="50"/>
        <v>18.901358535144713</v>
      </c>
      <c r="AW57" s="70">
        <v>45</v>
      </c>
      <c r="AX57" s="71">
        <f t="shared" si="51"/>
        <v>13.297872340425531</v>
      </c>
      <c r="AY57" s="70">
        <v>0</v>
      </c>
      <c r="AZ57" s="71">
        <f t="shared" si="52"/>
        <v>0</v>
      </c>
      <c r="BA57" s="70"/>
      <c r="BB57" s="75"/>
      <c r="BC57" s="76">
        <f t="shared" si="53"/>
        <v>19.242694549143241</v>
      </c>
      <c r="BD57" s="76">
        <f t="shared" si="54"/>
        <v>31.757182265016102</v>
      </c>
      <c r="BE57" s="77">
        <f t="shared" si="55"/>
        <v>11.360623781676413</v>
      </c>
      <c r="BF57" s="77">
        <f t="shared" si="56"/>
        <v>0</v>
      </c>
      <c r="BG57" s="77">
        <f t="shared" si="57"/>
        <v>195</v>
      </c>
      <c r="BH57" s="77">
        <f t="shared" si="58"/>
        <v>195</v>
      </c>
      <c r="BI57" s="4" t="s">
        <v>90</v>
      </c>
      <c r="BJ57" s="4" t="s">
        <v>82</v>
      </c>
      <c r="BK57" s="3"/>
      <c r="BL57" s="3"/>
      <c r="BM57" s="3"/>
      <c r="BN57" s="3"/>
      <c r="BO57" s="4" t="s">
        <v>82</v>
      </c>
      <c r="BP57" s="3"/>
      <c r="BQ57" s="3"/>
      <c r="BR57" s="3"/>
      <c r="BS57" s="3"/>
      <c r="BT57" s="3"/>
      <c r="BU57" s="3"/>
      <c r="BV57" s="3"/>
      <c r="BW57" s="4" t="s">
        <v>82</v>
      </c>
      <c r="BX57" s="3"/>
      <c r="BY57" s="3"/>
      <c r="BZ57" s="3"/>
      <c r="CA57" s="3"/>
      <c r="CB57" s="3"/>
    </row>
    <row r="58" spans="1:80" ht="15">
      <c r="A58" s="69">
        <v>54</v>
      </c>
      <c r="B58" s="7" t="s">
        <v>19</v>
      </c>
      <c r="C58" s="69">
        <v>0</v>
      </c>
      <c r="D58" s="69">
        <v>1</v>
      </c>
      <c r="E58" s="69">
        <v>0</v>
      </c>
      <c r="F58" s="71">
        <f t="shared" si="30"/>
        <v>0</v>
      </c>
      <c r="G58" s="70">
        <v>0</v>
      </c>
      <c r="H58" s="71">
        <f t="shared" si="1"/>
        <v>0</v>
      </c>
      <c r="I58" s="70">
        <v>0</v>
      </c>
      <c r="J58" s="71">
        <f t="shared" si="31"/>
        <v>0</v>
      </c>
      <c r="K58" s="81">
        <v>0</v>
      </c>
      <c r="L58" s="71">
        <f t="shared" si="32"/>
        <v>0</v>
      </c>
      <c r="M58" s="70">
        <v>20</v>
      </c>
      <c r="N58" s="71">
        <f t="shared" si="33"/>
        <v>8.6206896551724128</v>
      </c>
      <c r="O58" s="63">
        <v>0</v>
      </c>
      <c r="P58" s="71">
        <f t="shared" si="34"/>
        <v>0</v>
      </c>
      <c r="Q58" s="70">
        <v>0</v>
      </c>
      <c r="R58" s="71">
        <f t="shared" si="35"/>
        <v>0</v>
      </c>
      <c r="S58" s="70">
        <v>0</v>
      </c>
      <c r="T58" s="71">
        <f t="shared" si="36"/>
        <v>0</v>
      </c>
      <c r="U58" s="70">
        <v>0</v>
      </c>
      <c r="V58" s="71">
        <f t="shared" si="37"/>
        <v>0</v>
      </c>
      <c r="W58" s="70">
        <v>0</v>
      </c>
      <c r="X58" s="71">
        <f t="shared" si="38"/>
        <v>0</v>
      </c>
      <c r="Y58" s="70">
        <v>0</v>
      </c>
      <c r="Z58" s="71">
        <f t="shared" si="39"/>
        <v>0</v>
      </c>
      <c r="AA58" s="70">
        <v>0</v>
      </c>
      <c r="AB58" s="71">
        <f t="shared" si="40"/>
        <v>0</v>
      </c>
      <c r="AC58" s="70">
        <v>0</v>
      </c>
      <c r="AD58" s="71">
        <f t="shared" si="41"/>
        <v>0</v>
      </c>
      <c r="AE58" s="70">
        <v>0</v>
      </c>
      <c r="AF58" s="71">
        <f t="shared" si="42"/>
        <v>0</v>
      </c>
      <c r="AG58" s="70">
        <v>10</v>
      </c>
      <c r="AH58" s="71">
        <f t="shared" si="43"/>
        <v>3.2362459546925568</v>
      </c>
      <c r="AI58" s="70">
        <v>0</v>
      </c>
      <c r="AJ58" s="71">
        <f t="shared" si="44"/>
        <v>0</v>
      </c>
      <c r="AK58" s="81">
        <v>10</v>
      </c>
      <c r="AL58" s="71">
        <f t="shared" si="45"/>
        <v>2.8801843317972353</v>
      </c>
      <c r="AM58" s="70">
        <v>0</v>
      </c>
      <c r="AN58" s="71">
        <f t="shared" si="46"/>
        <v>0</v>
      </c>
      <c r="AO58" s="70">
        <v>0</v>
      </c>
      <c r="AP58" s="71">
        <f t="shared" si="47"/>
        <v>0</v>
      </c>
      <c r="AQ58" s="70">
        <v>0</v>
      </c>
      <c r="AR58" s="71">
        <f t="shared" si="48"/>
        <v>0</v>
      </c>
      <c r="AS58" s="70">
        <v>0</v>
      </c>
      <c r="AT58" s="71">
        <f t="shared" si="49"/>
        <v>0</v>
      </c>
      <c r="AU58" s="70">
        <v>0</v>
      </c>
      <c r="AV58" s="71">
        <f t="shared" si="50"/>
        <v>0</v>
      </c>
      <c r="AW58" s="70">
        <v>0</v>
      </c>
      <c r="AX58" s="71">
        <f t="shared" si="51"/>
        <v>0</v>
      </c>
      <c r="AY58" s="70">
        <v>10</v>
      </c>
      <c r="AZ58" s="71">
        <f t="shared" si="52"/>
        <v>3.1545741324921135</v>
      </c>
      <c r="BA58" s="70"/>
      <c r="BB58" s="75"/>
      <c r="BC58" s="76">
        <f t="shared" si="53"/>
        <v>1.4144102932115483</v>
      </c>
      <c r="BD58" s="76">
        <f t="shared" si="54"/>
        <v>3.87849956410138</v>
      </c>
      <c r="BE58" s="77">
        <f t="shared" si="55"/>
        <v>0</v>
      </c>
      <c r="BF58" s="77">
        <f t="shared" si="56"/>
        <v>0</v>
      </c>
      <c r="BG58" s="77">
        <f t="shared" si="57"/>
        <v>20</v>
      </c>
      <c r="BH58" s="77">
        <f t="shared" si="58"/>
        <v>20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ht="15">
      <c r="A59" s="69">
        <v>55</v>
      </c>
      <c r="B59" s="7" t="s">
        <v>73</v>
      </c>
      <c r="C59" s="69">
        <v>0</v>
      </c>
      <c r="D59" s="69">
        <v>0</v>
      </c>
      <c r="E59" s="69">
        <v>0</v>
      </c>
      <c r="F59" s="71">
        <f t="shared" si="30"/>
        <v>0</v>
      </c>
      <c r="G59" s="70">
        <v>0</v>
      </c>
      <c r="H59" s="71">
        <f t="shared" si="1"/>
        <v>0</v>
      </c>
      <c r="I59" s="70">
        <v>0</v>
      </c>
      <c r="J59" s="71">
        <f t="shared" si="31"/>
        <v>0</v>
      </c>
      <c r="K59" s="81">
        <v>0</v>
      </c>
      <c r="L59" s="71">
        <f t="shared" si="32"/>
        <v>0</v>
      </c>
      <c r="M59" s="70">
        <v>66</v>
      </c>
      <c r="N59" s="71">
        <f t="shared" si="33"/>
        <v>28.448275862068968</v>
      </c>
      <c r="O59" s="63">
        <v>0</v>
      </c>
      <c r="P59" s="71">
        <f t="shared" si="34"/>
        <v>0</v>
      </c>
      <c r="Q59" s="70">
        <v>0</v>
      </c>
      <c r="R59" s="71">
        <f t="shared" si="35"/>
        <v>0</v>
      </c>
      <c r="S59" s="70">
        <v>0</v>
      </c>
      <c r="T59" s="71">
        <f t="shared" si="36"/>
        <v>0</v>
      </c>
      <c r="U59" s="70">
        <v>0</v>
      </c>
      <c r="V59" s="71">
        <f t="shared" si="37"/>
        <v>0</v>
      </c>
      <c r="W59" s="70">
        <v>0</v>
      </c>
      <c r="X59" s="71">
        <f t="shared" si="38"/>
        <v>0</v>
      </c>
      <c r="Y59" s="70">
        <v>0</v>
      </c>
      <c r="Z59" s="71">
        <f t="shared" si="39"/>
        <v>0</v>
      </c>
      <c r="AA59" s="70">
        <v>0</v>
      </c>
      <c r="AB59" s="71">
        <f t="shared" si="40"/>
        <v>0</v>
      </c>
      <c r="AC59" s="70">
        <v>0</v>
      </c>
      <c r="AD59" s="71">
        <f t="shared" si="41"/>
        <v>0</v>
      </c>
      <c r="AE59" s="70">
        <v>28</v>
      </c>
      <c r="AF59" s="71">
        <f t="shared" si="42"/>
        <v>11.627906976744185</v>
      </c>
      <c r="AG59" s="70">
        <v>15</v>
      </c>
      <c r="AH59" s="71">
        <f t="shared" si="43"/>
        <v>4.8543689320388346</v>
      </c>
      <c r="AI59" s="70">
        <v>0</v>
      </c>
      <c r="AJ59" s="71">
        <f t="shared" si="44"/>
        <v>0</v>
      </c>
      <c r="AK59" s="81">
        <v>0</v>
      </c>
      <c r="AL59" s="71">
        <f t="shared" si="45"/>
        <v>0</v>
      </c>
      <c r="AM59" s="70">
        <v>0</v>
      </c>
      <c r="AN59" s="71">
        <f t="shared" si="46"/>
        <v>0</v>
      </c>
      <c r="AO59" s="70">
        <v>4</v>
      </c>
      <c r="AP59" s="71">
        <f t="shared" si="47"/>
        <v>0.96899224806201545</v>
      </c>
      <c r="AQ59" s="70">
        <v>0</v>
      </c>
      <c r="AR59" s="71">
        <f t="shared" si="48"/>
        <v>0</v>
      </c>
      <c r="AS59" s="70">
        <v>0</v>
      </c>
      <c r="AT59" s="71">
        <f t="shared" si="49"/>
        <v>0</v>
      </c>
      <c r="AU59" s="70">
        <v>0</v>
      </c>
      <c r="AV59" s="71">
        <f t="shared" si="50"/>
        <v>0</v>
      </c>
      <c r="AW59" s="70">
        <v>0</v>
      </c>
      <c r="AX59" s="71">
        <f t="shared" si="51"/>
        <v>0</v>
      </c>
      <c r="AY59" s="70">
        <v>0</v>
      </c>
      <c r="AZ59" s="71">
        <f t="shared" si="52"/>
        <v>0</v>
      </c>
      <c r="BA59" s="70"/>
      <c r="BB59" s="75"/>
      <c r="BC59" s="76">
        <f t="shared" si="53"/>
        <v>3.3104071670607085</v>
      </c>
      <c r="BD59" s="76">
        <f t="shared" si="54"/>
        <v>11.131701208639903</v>
      </c>
      <c r="BE59" s="77">
        <f t="shared" si="55"/>
        <v>0</v>
      </c>
      <c r="BF59" s="77">
        <f t="shared" si="56"/>
        <v>0</v>
      </c>
      <c r="BG59" s="77">
        <f t="shared" si="57"/>
        <v>66</v>
      </c>
      <c r="BH59" s="77">
        <f t="shared" si="58"/>
        <v>66</v>
      </c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ht="15">
      <c r="A60" s="69">
        <v>56</v>
      </c>
      <c r="B60" s="2" t="s">
        <v>74</v>
      </c>
      <c r="C60" s="69">
        <v>2</v>
      </c>
      <c r="D60" s="69">
        <v>4</v>
      </c>
      <c r="E60" s="69">
        <v>525</v>
      </c>
      <c r="F60" s="71">
        <f t="shared" si="30"/>
        <v>187.83542039355993</v>
      </c>
      <c r="G60" s="70">
        <v>690</v>
      </c>
      <c r="H60" s="71">
        <f t="shared" si="1"/>
        <v>225.49019607843138</v>
      </c>
      <c r="I60" s="70">
        <v>282</v>
      </c>
      <c r="J60" s="71">
        <f t="shared" si="31"/>
        <v>100.24884464984004</v>
      </c>
      <c r="K60" s="81">
        <v>667.5</v>
      </c>
      <c r="L60" s="71">
        <f t="shared" si="32"/>
        <v>240.93123984840281</v>
      </c>
      <c r="M60" s="70">
        <v>44</v>
      </c>
      <c r="N60" s="71">
        <f t="shared" si="33"/>
        <v>18.96551724137931</v>
      </c>
      <c r="O60" s="63">
        <v>708</v>
      </c>
      <c r="P60" s="71">
        <f t="shared" si="34"/>
        <v>234.12698412698413</v>
      </c>
      <c r="Q60" s="70">
        <v>615</v>
      </c>
      <c r="R60" s="71">
        <f t="shared" si="35"/>
        <v>222.98767222625091</v>
      </c>
      <c r="S60" s="70">
        <v>160</v>
      </c>
      <c r="T60" s="71">
        <f t="shared" si="36"/>
        <v>73.394495412844037</v>
      </c>
      <c r="U60" s="70">
        <v>450</v>
      </c>
      <c r="V60" s="71">
        <f t="shared" si="37"/>
        <v>130.24602026049203</v>
      </c>
      <c r="W60" s="70">
        <v>447</v>
      </c>
      <c r="X60" s="71">
        <f t="shared" si="38"/>
        <v>140.3894472361809</v>
      </c>
      <c r="Y60" s="70">
        <v>682</v>
      </c>
      <c r="Z60" s="71">
        <f t="shared" si="39"/>
        <v>240.47954866008462</v>
      </c>
      <c r="AA60" s="70">
        <v>924</v>
      </c>
      <c r="AB60" s="71">
        <f t="shared" si="40"/>
        <v>285.53770086526578</v>
      </c>
      <c r="AC60" s="70">
        <v>700</v>
      </c>
      <c r="AD60" s="71">
        <f t="shared" si="41"/>
        <v>178.57142857142858</v>
      </c>
      <c r="AE60" s="70">
        <v>119</v>
      </c>
      <c r="AF60" s="71">
        <f t="shared" si="42"/>
        <v>49.418604651162788</v>
      </c>
      <c r="AG60" s="70">
        <v>675</v>
      </c>
      <c r="AH60" s="71">
        <f t="shared" si="43"/>
        <v>218.44660194174756</v>
      </c>
      <c r="AI60" s="70">
        <v>480</v>
      </c>
      <c r="AJ60" s="71">
        <f t="shared" si="44"/>
        <v>121.70385395537525</v>
      </c>
      <c r="AK60" s="81">
        <v>640</v>
      </c>
      <c r="AL60" s="71">
        <f t="shared" si="45"/>
        <v>184.33179723502306</v>
      </c>
      <c r="AM60" s="70">
        <v>218</v>
      </c>
      <c r="AN60" s="71">
        <f t="shared" si="46"/>
        <v>106.23781676413255</v>
      </c>
      <c r="AO60" s="70">
        <v>542</v>
      </c>
      <c r="AP60" s="71">
        <f t="shared" si="47"/>
        <v>131.29844961240312</v>
      </c>
      <c r="AQ60" s="70">
        <v>676</v>
      </c>
      <c r="AR60" s="71">
        <f t="shared" si="48"/>
        <v>268.04123711340208</v>
      </c>
      <c r="AS60" s="70">
        <v>682</v>
      </c>
      <c r="AT60" s="71">
        <f t="shared" si="49"/>
        <v>256.82545659951046</v>
      </c>
      <c r="AU60" s="70">
        <v>448</v>
      </c>
      <c r="AV60" s="71">
        <f t="shared" si="50"/>
        <v>132.30950974601299</v>
      </c>
      <c r="AW60" s="70">
        <v>606</v>
      </c>
      <c r="AX60" s="71">
        <f t="shared" si="51"/>
        <v>179.07801418439718</v>
      </c>
      <c r="AY60" s="70">
        <v>640</v>
      </c>
      <c r="AZ60" s="71">
        <f t="shared" si="52"/>
        <v>201.89274447949526</v>
      </c>
      <c r="BA60" s="70"/>
      <c r="BB60" s="75"/>
      <c r="BC60" s="76">
        <f t="shared" si="53"/>
        <v>348.94351253862095</v>
      </c>
      <c r="BD60" s="76">
        <f t="shared" si="54"/>
        <v>240.97539527764997</v>
      </c>
      <c r="BE60" s="77">
        <f t="shared" si="55"/>
        <v>240.70539425424371</v>
      </c>
      <c r="BF60" s="77">
        <f t="shared" si="56"/>
        <v>18.96551724137931</v>
      </c>
      <c r="BG60" s="77">
        <f t="shared" si="57"/>
        <v>924</v>
      </c>
      <c r="BH60" s="77">
        <f t="shared" si="58"/>
        <v>905.0344827586207</v>
      </c>
      <c r="BI60" s="4" t="s">
        <v>83</v>
      </c>
      <c r="BJ60" s="4" t="s">
        <v>82</v>
      </c>
      <c r="BK60" s="3"/>
      <c r="BL60" s="3"/>
      <c r="BM60" s="3"/>
      <c r="BN60" s="3"/>
      <c r="BO60" s="3"/>
      <c r="BP60" s="3"/>
      <c r="BQ60" s="3"/>
      <c r="BR60" s="4" t="s">
        <v>82</v>
      </c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ht="15">
      <c r="A61" s="69">
        <v>57</v>
      </c>
      <c r="B61" s="2" t="s">
        <v>20</v>
      </c>
      <c r="C61" s="69">
        <v>3</v>
      </c>
      <c r="D61" s="69">
        <v>4</v>
      </c>
      <c r="E61" s="69">
        <v>90</v>
      </c>
      <c r="F61" s="71">
        <f t="shared" si="30"/>
        <v>32.200357781753134</v>
      </c>
      <c r="G61" s="70">
        <v>115</v>
      </c>
      <c r="H61" s="71">
        <f t="shared" si="1"/>
        <v>37.58169934640523</v>
      </c>
      <c r="I61" s="70">
        <v>22</v>
      </c>
      <c r="J61" s="71">
        <f t="shared" si="31"/>
        <v>7.8208318521151794</v>
      </c>
      <c r="K61" s="81">
        <v>23</v>
      </c>
      <c r="L61" s="71">
        <f t="shared" si="32"/>
        <v>8.3017505865367252</v>
      </c>
      <c r="M61" s="70">
        <v>20</v>
      </c>
      <c r="N61" s="71">
        <f t="shared" si="33"/>
        <v>8.6206896551724128</v>
      </c>
      <c r="O61" s="63">
        <v>216</v>
      </c>
      <c r="P61" s="71">
        <f t="shared" si="34"/>
        <v>71.428571428571431</v>
      </c>
      <c r="Q61" s="70">
        <v>0</v>
      </c>
      <c r="R61" s="71">
        <f t="shared" si="35"/>
        <v>0</v>
      </c>
      <c r="S61" s="70">
        <v>16</v>
      </c>
      <c r="T61" s="71">
        <f t="shared" si="36"/>
        <v>7.3394495412844041</v>
      </c>
      <c r="U61" s="70">
        <v>0</v>
      </c>
      <c r="V61" s="71">
        <f t="shared" si="37"/>
        <v>0</v>
      </c>
      <c r="W61" s="70">
        <v>16</v>
      </c>
      <c r="X61" s="71">
        <f t="shared" si="38"/>
        <v>5.025125628140704</v>
      </c>
      <c r="Y61" s="70">
        <v>123</v>
      </c>
      <c r="Z61" s="71">
        <f t="shared" si="39"/>
        <v>43.370944992947813</v>
      </c>
      <c r="AA61" s="70">
        <v>13</v>
      </c>
      <c r="AB61" s="71">
        <f t="shared" si="40"/>
        <v>4.0173053152039557</v>
      </c>
      <c r="AC61" s="70">
        <v>50</v>
      </c>
      <c r="AD61" s="71">
        <f t="shared" si="41"/>
        <v>12.755102040816327</v>
      </c>
      <c r="AE61" s="70">
        <v>22</v>
      </c>
      <c r="AF61" s="71">
        <f t="shared" si="42"/>
        <v>9.1362126245847186</v>
      </c>
      <c r="AG61" s="70">
        <v>0</v>
      </c>
      <c r="AH61" s="71">
        <f t="shared" si="43"/>
        <v>0</v>
      </c>
      <c r="AI61" s="70">
        <v>0</v>
      </c>
      <c r="AJ61" s="71">
        <f t="shared" si="44"/>
        <v>0</v>
      </c>
      <c r="AK61" s="81">
        <v>88</v>
      </c>
      <c r="AL61" s="71">
        <f t="shared" si="45"/>
        <v>25.345622119815669</v>
      </c>
      <c r="AM61" s="70">
        <v>8</v>
      </c>
      <c r="AN61" s="71">
        <f t="shared" si="46"/>
        <v>3.8986354775828458</v>
      </c>
      <c r="AO61" s="70">
        <v>15</v>
      </c>
      <c r="AP61" s="71">
        <f t="shared" si="47"/>
        <v>3.6337209302325579</v>
      </c>
      <c r="AQ61" s="70">
        <v>48</v>
      </c>
      <c r="AR61" s="71">
        <f t="shared" si="48"/>
        <v>19.032513877874703</v>
      </c>
      <c r="AS61" s="70">
        <v>40</v>
      </c>
      <c r="AT61" s="71">
        <f t="shared" si="49"/>
        <v>15.063076633402373</v>
      </c>
      <c r="AU61" s="70">
        <v>256</v>
      </c>
      <c r="AV61" s="71">
        <f t="shared" si="50"/>
        <v>75.605434140578851</v>
      </c>
      <c r="AW61" s="70">
        <v>75</v>
      </c>
      <c r="AX61" s="71">
        <f t="shared" si="51"/>
        <v>22.163120567375888</v>
      </c>
      <c r="AY61" s="70">
        <v>88</v>
      </c>
      <c r="AZ61" s="71">
        <f t="shared" si="52"/>
        <v>27.760252365930601</v>
      </c>
      <c r="BA61" s="70"/>
      <c r="BB61" s="75"/>
      <c r="BC61" s="76">
        <f t="shared" si="53"/>
        <v>37.168758685548454</v>
      </c>
      <c r="BD61" s="76">
        <f t="shared" si="54"/>
        <v>52.780820342601587</v>
      </c>
      <c r="BE61" s="77">
        <f t="shared" si="55"/>
        <v>17.516256938937353</v>
      </c>
      <c r="BF61" s="77">
        <f t="shared" si="56"/>
        <v>0</v>
      </c>
      <c r="BG61" s="77">
        <f t="shared" si="57"/>
        <v>256</v>
      </c>
      <c r="BH61" s="77">
        <f t="shared" si="58"/>
        <v>256</v>
      </c>
      <c r="BI61" s="4" t="s">
        <v>89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ht="15.75" thickBot="1">
      <c r="A62" s="10"/>
      <c r="B62" s="32" t="s">
        <v>160</v>
      </c>
      <c r="C62" s="33"/>
      <c r="D62" s="33"/>
      <c r="E62" s="33"/>
      <c r="F62" s="107">
        <f t="shared" si="30"/>
        <v>0</v>
      </c>
      <c r="G62" s="50"/>
      <c r="H62" s="107">
        <f t="shared" si="1"/>
        <v>0</v>
      </c>
      <c r="I62" s="50"/>
      <c r="J62" s="107">
        <f t="shared" si="31"/>
        <v>0</v>
      </c>
      <c r="K62" s="50"/>
      <c r="L62" s="107">
        <f t="shared" si="32"/>
        <v>0</v>
      </c>
      <c r="M62" s="50"/>
      <c r="N62" s="107">
        <f t="shared" si="33"/>
        <v>0</v>
      </c>
      <c r="O62" s="50"/>
      <c r="P62" s="107">
        <f t="shared" si="34"/>
        <v>0</v>
      </c>
      <c r="Q62" s="50"/>
      <c r="R62" s="107">
        <f t="shared" si="35"/>
        <v>0</v>
      </c>
      <c r="S62" s="50"/>
      <c r="T62" s="107">
        <f t="shared" si="36"/>
        <v>0</v>
      </c>
      <c r="U62" s="50"/>
      <c r="V62" s="107">
        <f t="shared" si="37"/>
        <v>0</v>
      </c>
      <c r="W62" s="83">
        <v>96</v>
      </c>
      <c r="X62" s="107">
        <f t="shared" si="38"/>
        <v>30.150753768844218</v>
      </c>
      <c r="Y62" s="50"/>
      <c r="Z62" s="107">
        <f t="shared" si="39"/>
        <v>0</v>
      </c>
      <c r="AA62" s="50"/>
      <c r="AB62" s="107">
        <f t="shared" si="40"/>
        <v>0</v>
      </c>
      <c r="AC62" s="50"/>
      <c r="AD62" s="107">
        <f t="shared" si="41"/>
        <v>0</v>
      </c>
      <c r="AE62" s="50"/>
      <c r="AF62" s="107">
        <f t="shared" si="42"/>
        <v>0</v>
      </c>
      <c r="AG62" s="50"/>
      <c r="AH62" s="107">
        <f t="shared" si="43"/>
        <v>0</v>
      </c>
      <c r="AI62" s="50"/>
      <c r="AJ62" s="107">
        <f t="shared" si="44"/>
        <v>0</v>
      </c>
      <c r="AK62" s="50"/>
      <c r="AL62" s="107">
        <f t="shared" si="45"/>
        <v>0</v>
      </c>
      <c r="AM62" s="50"/>
      <c r="AN62" s="107">
        <f t="shared" si="46"/>
        <v>0</v>
      </c>
      <c r="AO62" s="84">
        <v>32</v>
      </c>
      <c r="AP62" s="107">
        <f t="shared" si="47"/>
        <v>7.7519379844961236</v>
      </c>
      <c r="AQ62" s="50"/>
      <c r="AR62" s="107">
        <f t="shared" si="48"/>
        <v>0</v>
      </c>
      <c r="AS62" s="50"/>
      <c r="AT62" s="107">
        <f t="shared" si="49"/>
        <v>0</v>
      </c>
      <c r="AU62" s="50"/>
      <c r="AV62" s="107">
        <f t="shared" si="50"/>
        <v>0</v>
      </c>
      <c r="AW62" s="50"/>
      <c r="AX62" s="107">
        <f t="shared" si="51"/>
        <v>0</v>
      </c>
      <c r="AY62" s="50"/>
      <c r="AZ62" s="107">
        <f t="shared" si="52"/>
        <v>0</v>
      </c>
      <c r="BA62" s="50"/>
      <c r="BB62" s="50"/>
      <c r="BC62" s="50"/>
      <c r="BD62" s="50"/>
      <c r="BE62" s="50"/>
      <c r="BF62" s="50"/>
      <c r="BG62" s="50"/>
      <c r="BH62" s="50"/>
    </row>
    <row r="63" spans="1:80" ht="15">
      <c r="A63" s="10"/>
      <c r="B63" s="36" t="s">
        <v>161</v>
      </c>
      <c r="C63" s="37"/>
      <c r="D63" s="37"/>
      <c r="E63" s="37"/>
      <c r="F63" s="110">
        <f t="shared" si="30"/>
        <v>0</v>
      </c>
      <c r="G63" s="54"/>
      <c r="H63" s="110">
        <f t="shared" si="1"/>
        <v>0</v>
      </c>
      <c r="I63" s="54"/>
      <c r="J63" s="110">
        <f t="shared" si="31"/>
        <v>0</v>
      </c>
      <c r="K63" s="54"/>
      <c r="L63" s="110">
        <f t="shared" si="32"/>
        <v>0</v>
      </c>
      <c r="M63" s="54"/>
      <c r="N63" s="110">
        <f t="shared" si="33"/>
        <v>0</v>
      </c>
      <c r="O63" s="54"/>
      <c r="P63" s="110">
        <f t="shared" si="34"/>
        <v>0</v>
      </c>
      <c r="Q63" s="54"/>
      <c r="R63" s="110">
        <f t="shared" si="35"/>
        <v>0</v>
      </c>
      <c r="S63" s="54"/>
      <c r="T63" s="110">
        <f t="shared" si="36"/>
        <v>0</v>
      </c>
      <c r="U63" s="54"/>
      <c r="V63" s="110">
        <f t="shared" si="37"/>
        <v>0</v>
      </c>
      <c r="W63" s="85"/>
      <c r="X63" s="110">
        <f t="shared" si="38"/>
        <v>0</v>
      </c>
      <c r="Y63" s="54"/>
      <c r="Z63" s="110">
        <f t="shared" si="39"/>
        <v>0</v>
      </c>
      <c r="AA63" s="54"/>
      <c r="AB63" s="110">
        <f t="shared" si="40"/>
        <v>0</v>
      </c>
      <c r="AC63" s="54"/>
      <c r="AD63" s="110">
        <f t="shared" si="41"/>
        <v>0</v>
      </c>
      <c r="AE63" s="54"/>
      <c r="AF63" s="110">
        <f t="shared" si="42"/>
        <v>0</v>
      </c>
      <c r="AG63" s="54"/>
      <c r="AH63" s="110">
        <f t="shared" si="43"/>
        <v>0</v>
      </c>
      <c r="AI63" s="54"/>
      <c r="AJ63" s="110">
        <f t="shared" si="44"/>
        <v>0</v>
      </c>
      <c r="AK63" s="54"/>
      <c r="AL63" s="110">
        <f t="shared" si="45"/>
        <v>0</v>
      </c>
      <c r="AM63" s="54"/>
      <c r="AN63" s="110">
        <f t="shared" si="46"/>
        <v>0</v>
      </c>
      <c r="AO63" s="86">
        <v>176</v>
      </c>
      <c r="AP63" s="110">
        <f t="shared" si="47"/>
        <v>42.63565891472868</v>
      </c>
      <c r="AQ63" s="54"/>
      <c r="AR63" s="110">
        <f t="shared" si="48"/>
        <v>0</v>
      </c>
      <c r="AS63" s="54"/>
      <c r="AT63" s="110">
        <f t="shared" si="49"/>
        <v>0</v>
      </c>
      <c r="AU63" s="54"/>
      <c r="AV63" s="110">
        <f t="shared" si="50"/>
        <v>0</v>
      </c>
      <c r="AW63" s="54"/>
      <c r="AX63" s="110">
        <f t="shared" si="51"/>
        <v>0</v>
      </c>
      <c r="AY63" s="54"/>
      <c r="AZ63" s="111">
        <f t="shared" si="52"/>
        <v>0</v>
      </c>
      <c r="BA63" s="108"/>
      <c r="BB63" s="54"/>
      <c r="BC63" s="54"/>
      <c r="BD63" s="54"/>
      <c r="BE63" s="54"/>
      <c r="BF63" s="54"/>
      <c r="BG63" s="54"/>
      <c r="BH63" s="55"/>
    </row>
    <row r="64" spans="1:80" ht="15.75" thickBot="1">
      <c r="A64" s="10"/>
      <c r="B64" s="39" t="s">
        <v>163</v>
      </c>
      <c r="C64" s="38"/>
      <c r="D64" s="38"/>
      <c r="E64" s="38"/>
      <c r="F64" s="112">
        <f t="shared" si="30"/>
        <v>0</v>
      </c>
      <c r="G64" s="56"/>
      <c r="H64" s="112">
        <f t="shared" si="1"/>
        <v>0</v>
      </c>
      <c r="I64" s="56">
        <v>24</v>
      </c>
      <c r="J64" s="112">
        <f t="shared" si="31"/>
        <v>8.5318165659438332</v>
      </c>
      <c r="K64" s="56"/>
      <c r="L64" s="112">
        <f t="shared" si="32"/>
        <v>0</v>
      </c>
      <c r="M64" s="56"/>
      <c r="N64" s="112">
        <f t="shared" si="33"/>
        <v>0</v>
      </c>
      <c r="O64" s="56"/>
      <c r="P64" s="112">
        <f t="shared" si="34"/>
        <v>0</v>
      </c>
      <c r="Q64" s="56"/>
      <c r="R64" s="112">
        <f t="shared" si="35"/>
        <v>0</v>
      </c>
      <c r="S64" s="56"/>
      <c r="T64" s="112">
        <f t="shared" si="36"/>
        <v>0</v>
      </c>
      <c r="U64" s="56"/>
      <c r="V64" s="112">
        <f t="shared" si="37"/>
        <v>0</v>
      </c>
      <c r="W64" s="87">
        <v>24</v>
      </c>
      <c r="X64" s="112">
        <f t="shared" si="38"/>
        <v>7.5376884422110546</v>
      </c>
      <c r="Y64" s="56"/>
      <c r="Z64" s="112">
        <f t="shared" si="39"/>
        <v>0</v>
      </c>
      <c r="AA64" s="56"/>
      <c r="AB64" s="112">
        <f t="shared" si="40"/>
        <v>0</v>
      </c>
      <c r="AC64" s="56"/>
      <c r="AD64" s="112">
        <f t="shared" si="41"/>
        <v>0</v>
      </c>
      <c r="AE64" s="56"/>
      <c r="AF64" s="112">
        <f t="shared" si="42"/>
        <v>0</v>
      </c>
      <c r="AG64" s="56"/>
      <c r="AH64" s="112">
        <f t="shared" si="43"/>
        <v>0</v>
      </c>
      <c r="AI64" s="56"/>
      <c r="AJ64" s="112">
        <f t="shared" si="44"/>
        <v>0</v>
      </c>
      <c r="AK64" s="56"/>
      <c r="AL64" s="112">
        <f t="shared" si="45"/>
        <v>0</v>
      </c>
      <c r="AM64" s="56"/>
      <c r="AN64" s="112">
        <f t="shared" si="46"/>
        <v>0</v>
      </c>
      <c r="AO64" s="88"/>
      <c r="AP64" s="112">
        <f t="shared" si="47"/>
        <v>0</v>
      </c>
      <c r="AQ64" s="56"/>
      <c r="AR64" s="112">
        <f t="shared" si="48"/>
        <v>0</v>
      </c>
      <c r="AS64" s="56"/>
      <c r="AT64" s="112">
        <f t="shared" si="49"/>
        <v>0</v>
      </c>
      <c r="AU64" s="56"/>
      <c r="AV64" s="112">
        <f t="shared" si="50"/>
        <v>0</v>
      </c>
      <c r="AW64" s="56"/>
      <c r="AX64" s="112">
        <f t="shared" si="51"/>
        <v>0</v>
      </c>
      <c r="AY64" s="56"/>
      <c r="AZ64" s="113">
        <f t="shared" si="52"/>
        <v>0</v>
      </c>
      <c r="BA64" s="109"/>
      <c r="BB64" s="56"/>
      <c r="BC64" s="56"/>
      <c r="BD64" s="56"/>
      <c r="BE64" s="56"/>
      <c r="BF64" s="56"/>
      <c r="BG64" s="56"/>
      <c r="BH64" s="57"/>
    </row>
    <row r="65" spans="2:60" ht="15">
      <c r="B65" s="34" t="s">
        <v>24</v>
      </c>
      <c r="C65" s="35"/>
      <c r="D65" s="35"/>
      <c r="E65" s="35"/>
      <c r="F65" s="71">
        <f t="shared" si="30"/>
        <v>0</v>
      </c>
      <c r="G65" s="58"/>
      <c r="H65" s="71">
        <f t="shared" si="1"/>
        <v>0</v>
      </c>
      <c r="I65" s="58"/>
      <c r="J65" s="71">
        <f t="shared" si="31"/>
        <v>0</v>
      </c>
      <c r="K65" s="58"/>
      <c r="L65" s="71">
        <f t="shared" si="32"/>
        <v>0</v>
      </c>
      <c r="M65" s="58"/>
      <c r="N65" s="71">
        <f t="shared" si="33"/>
        <v>0</v>
      </c>
      <c r="O65" s="58"/>
      <c r="P65" s="71">
        <f t="shared" si="34"/>
        <v>0</v>
      </c>
      <c r="Q65" s="58"/>
      <c r="R65" s="71">
        <f t="shared" si="35"/>
        <v>0</v>
      </c>
      <c r="S65" s="58"/>
      <c r="T65" s="71">
        <f t="shared" si="36"/>
        <v>0</v>
      </c>
      <c r="U65" s="58">
        <v>238</v>
      </c>
      <c r="V65" s="71">
        <f t="shared" si="37"/>
        <v>68.885672937771346</v>
      </c>
      <c r="W65" s="89">
        <v>220</v>
      </c>
      <c r="X65" s="71">
        <f t="shared" si="38"/>
        <v>69.095477386934661</v>
      </c>
      <c r="Y65" s="58"/>
      <c r="Z65" s="71">
        <f t="shared" si="39"/>
        <v>0</v>
      </c>
      <c r="AA65" s="58"/>
      <c r="AB65" s="71">
        <f t="shared" si="40"/>
        <v>0</v>
      </c>
      <c r="AC65" s="58"/>
      <c r="AD65" s="71">
        <f t="shared" si="41"/>
        <v>0</v>
      </c>
      <c r="AE65" s="58"/>
      <c r="AF65" s="71">
        <f t="shared" si="42"/>
        <v>0</v>
      </c>
      <c r="AG65" s="58"/>
      <c r="AH65" s="71">
        <f t="shared" si="43"/>
        <v>0</v>
      </c>
      <c r="AI65" s="58">
        <v>256</v>
      </c>
      <c r="AJ65" s="71">
        <f t="shared" si="44"/>
        <v>64.908722109533471</v>
      </c>
      <c r="AK65" s="58"/>
      <c r="AL65" s="71">
        <f t="shared" si="45"/>
        <v>0</v>
      </c>
      <c r="AM65" s="58"/>
      <c r="AN65" s="71">
        <f t="shared" si="46"/>
        <v>0</v>
      </c>
      <c r="AO65" s="90">
        <v>272</v>
      </c>
      <c r="AP65" s="71">
        <f t="shared" si="47"/>
        <v>65.891472868217065</v>
      </c>
      <c r="AQ65" s="58"/>
      <c r="AR65" s="71">
        <f t="shared" si="48"/>
        <v>0</v>
      </c>
      <c r="AS65" s="58"/>
      <c r="AT65" s="71">
        <f t="shared" si="49"/>
        <v>0</v>
      </c>
      <c r="AU65" s="58"/>
      <c r="AV65" s="71">
        <f t="shared" si="50"/>
        <v>0</v>
      </c>
      <c r="AW65" s="58"/>
      <c r="AX65" s="71">
        <f t="shared" si="51"/>
        <v>0</v>
      </c>
      <c r="AY65" s="58"/>
      <c r="AZ65" s="71">
        <f t="shared" si="52"/>
        <v>0</v>
      </c>
      <c r="BA65" s="58"/>
      <c r="BB65" s="58"/>
      <c r="BC65" s="58"/>
      <c r="BD65" s="58"/>
      <c r="BE65" s="58"/>
      <c r="BF65" s="58"/>
      <c r="BG65" s="58"/>
      <c r="BH65" s="58"/>
    </row>
    <row r="66" spans="2:60" ht="15">
      <c r="B66" s="2" t="s">
        <v>21</v>
      </c>
      <c r="C66" s="31"/>
      <c r="D66" s="31"/>
      <c r="E66" s="31"/>
      <c r="F66" s="71">
        <f t="shared" si="30"/>
        <v>0</v>
      </c>
      <c r="G66" s="49"/>
      <c r="H66" s="71">
        <f t="shared" si="1"/>
        <v>0</v>
      </c>
      <c r="I66" s="49"/>
      <c r="J66" s="71">
        <f t="shared" si="31"/>
        <v>0</v>
      </c>
      <c r="K66" s="49"/>
      <c r="L66" s="71">
        <f t="shared" si="32"/>
        <v>0</v>
      </c>
      <c r="M66" s="49"/>
      <c r="N66" s="71">
        <f t="shared" si="33"/>
        <v>0</v>
      </c>
      <c r="O66" s="49"/>
      <c r="P66" s="71">
        <f t="shared" si="34"/>
        <v>0</v>
      </c>
      <c r="Q66" s="49"/>
      <c r="R66" s="71">
        <f t="shared" si="35"/>
        <v>0</v>
      </c>
      <c r="S66" s="49"/>
      <c r="T66" s="71">
        <f t="shared" si="36"/>
        <v>0</v>
      </c>
      <c r="U66" s="49">
        <v>64</v>
      </c>
      <c r="V66" s="71">
        <f t="shared" si="37"/>
        <v>18.523878437047756</v>
      </c>
      <c r="W66" s="91">
        <v>72</v>
      </c>
      <c r="X66" s="71">
        <f t="shared" si="38"/>
        <v>22.613065326633166</v>
      </c>
      <c r="Y66" s="49"/>
      <c r="Z66" s="71">
        <f t="shared" si="39"/>
        <v>0</v>
      </c>
      <c r="AA66" s="49"/>
      <c r="AB66" s="71">
        <f t="shared" si="40"/>
        <v>0</v>
      </c>
      <c r="AC66" s="49"/>
      <c r="AD66" s="71">
        <f t="shared" si="41"/>
        <v>0</v>
      </c>
      <c r="AE66" s="49"/>
      <c r="AF66" s="71">
        <f t="shared" si="42"/>
        <v>0</v>
      </c>
      <c r="AG66" s="49"/>
      <c r="AH66" s="71">
        <f t="shared" si="43"/>
        <v>0</v>
      </c>
      <c r="AI66" s="49">
        <v>50</v>
      </c>
      <c r="AJ66" s="71">
        <f t="shared" si="44"/>
        <v>12.677484787018255</v>
      </c>
      <c r="AK66" s="49"/>
      <c r="AL66" s="71">
        <f t="shared" si="45"/>
        <v>0</v>
      </c>
      <c r="AM66" s="49"/>
      <c r="AN66" s="71">
        <f t="shared" si="46"/>
        <v>0</v>
      </c>
      <c r="AO66" s="92">
        <v>64</v>
      </c>
      <c r="AP66" s="71">
        <f t="shared" si="47"/>
        <v>15.503875968992247</v>
      </c>
      <c r="AQ66" s="49"/>
      <c r="AR66" s="71">
        <f t="shared" si="48"/>
        <v>0</v>
      </c>
      <c r="AS66" s="49"/>
      <c r="AT66" s="71">
        <f t="shared" si="49"/>
        <v>0</v>
      </c>
      <c r="AU66" s="49"/>
      <c r="AV66" s="71">
        <f t="shared" si="50"/>
        <v>0</v>
      </c>
      <c r="AW66" s="49"/>
      <c r="AX66" s="71">
        <f t="shared" si="51"/>
        <v>0</v>
      </c>
      <c r="AY66" s="49"/>
      <c r="AZ66" s="71">
        <f t="shared" si="52"/>
        <v>0</v>
      </c>
      <c r="BA66" s="49"/>
      <c r="BB66" s="49"/>
      <c r="BC66" s="49"/>
      <c r="BD66" s="49"/>
      <c r="BE66" s="49"/>
      <c r="BF66" s="49"/>
      <c r="BG66" s="49"/>
      <c r="BH66" s="49"/>
    </row>
    <row r="67" spans="2:60" ht="15">
      <c r="B67" s="2" t="s">
        <v>162</v>
      </c>
      <c r="C67" s="31"/>
      <c r="D67" s="31"/>
      <c r="E67" s="31"/>
      <c r="F67" s="71">
        <f t="shared" si="30"/>
        <v>0</v>
      </c>
      <c r="G67" s="49"/>
      <c r="H67" s="71">
        <f t="shared" si="1"/>
        <v>0</v>
      </c>
      <c r="I67" s="49"/>
      <c r="J67" s="71">
        <f t="shared" si="31"/>
        <v>0</v>
      </c>
      <c r="K67" s="49"/>
      <c r="L67" s="71">
        <f t="shared" si="32"/>
        <v>0</v>
      </c>
      <c r="M67" s="49"/>
      <c r="N67" s="71">
        <f t="shared" si="33"/>
        <v>0</v>
      </c>
      <c r="O67" s="49"/>
      <c r="P67" s="71">
        <f t="shared" si="34"/>
        <v>0</v>
      </c>
      <c r="Q67" s="49"/>
      <c r="R67" s="71">
        <f t="shared" si="35"/>
        <v>0</v>
      </c>
      <c r="S67" s="49"/>
      <c r="T67" s="71">
        <f t="shared" si="36"/>
        <v>0</v>
      </c>
      <c r="U67" s="49"/>
      <c r="V67" s="71">
        <f t="shared" si="37"/>
        <v>0</v>
      </c>
      <c r="W67" s="91">
        <v>24</v>
      </c>
      <c r="X67" s="71">
        <f t="shared" si="38"/>
        <v>7.5376884422110546</v>
      </c>
      <c r="Y67" s="49"/>
      <c r="Z67" s="71">
        <f t="shared" si="39"/>
        <v>0</v>
      </c>
      <c r="AA67" s="49"/>
      <c r="AB67" s="71">
        <f t="shared" si="40"/>
        <v>0</v>
      </c>
      <c r="AC67" s="49"/>
      <c r="AD67" s="71">
        <f t="shared" si="41"/>
        <v>0</v>
      </c>
      <c r="AE67" s="49"/>
      <c r="AF67" s="71">
        <f t="shared" si="42"/>
        <v>0</v>
      </c>
      <c r="AG67" s="49"/>
      <c r="AH67" s="71">
        <f t="shared" si="43"/>
        <v>0</v>
      </c>
      <c r="AI67" s="49"/>
      <c r="AJ67" s="71">
        <f t="shared" si="44"/>
        <v>0</v>
      </c>
      <c r="AK67" s="49"/>
      <c r="AL67" s="71">
        <f t="shared" si="45"/>
        <v>0</v>
      </c>
      <c r="AM67" s="49"/>
      <c r="AN67" s="71">
        <f t="shared" si="46"/>
        <v>0</v>
      </c>
      <c r="AO67" s="92">
        <v>176</v>
      </c>
      <c r="AP67" s="71">
        <f t="shared" si="47"/>
        <v>42.63565891472868</v>
      </c>
      <c r="AQ67" s="49"/>
      <c r="AR67" s="71">
        <f t="shared" si="48"/>
        <v>0</v>
      </c>
      <c r="AS67" s="49"/>
      <c r="AT67" s="71">
        <f t="shared" si="49"/>
        <v>0</v>
      </c>
      <c r="AU67" s="49"/>
      <c r="AV67" s="71">
        <f t="shared" si="50"/>
        <v>0</v>
      </c>
      <c r="AW67" s="49"/>
      <c r="AX67" s="71">
        <f t="shared" si="51"/>
        <v>0</v>
      </c>
      <c r="AY67" s="49"/>
      <c r="AZ67" s="71">
        <f t="shared" si="52"/>
        <v>0</v>
      </c>
      <c r="BA67" s="49"/>
      <c r="BB67" s="49"/>
      <c r="BC67" s="49"/>
      <c r="BD67" s="49"/>
      <c r="BE67" s="49"/>
      <c r="BF67" s="49"/>
      <c r="BG67" s="49"/>
      <c r="BH67" s="49"/>
    </row>
    <row r="68" spans="2:60" ht="15">
      <c r="B68" s="93" t="s">
        <v>164</v>
      </c>
      <c r="C68" s="31"/>
      <c r="D68" s="31"/>
      <c r="E68" s="31"/>
      <c r="F68" s="71">
        <f t="shared" si="30"/>
        <v>0</v>
      </c>
      <c r="G68" s="49"/>
      <c r="H68" s="71">
        <f t="shared" si="1"/>
        <v>0</v>
      </c>
      <c r="I68" s="49"/>
      <c r="J68" s="71">
        <f t="shared" si="31"/>
        <v>0</v>
      </c>
      <c r="K68" s="49"/>
      <c r="L68" s="71">
        <f t="shared" si="32"/>
        <v>0</v>
      </c>
      <c r="M68" s="49"/>
      <c r="N68" s="71">
        <f t="shared" si="33"/>
        <v>0</v>
      </c>
      <c r="O68" s="49"/>
      <c r="P68" s="71">
        <f t="shared" si="34"/>
        <v>0</v>
      </c>
      <c r="Q68" s="49"/>
      <c r="R68" s="71">
        <f t="shared" si="35"/>
        <v>0</v>
      </c>
      <c r="S68" s="49"/>
      <c r="T68" s="71">
        <f t="shared" si="36"/>
        <v>0</v>
      </c>
      <c r="U68" s="49">
        <v>76</v>
      </c>
      <c r="V68" s="71">
        <f t="shared" si="37"/>
        <v>21.99710564399421</v>
      </c>
      <c r="W68" s="91">
        <v>72</v>
      </c>
      <c r="X68" s="71">
        <f t="shared" si="38"/>
        <v>22.613065326633166</v>
      </c>
      <c r="Y68" s="49"/>
      <c r="Z68" s="71">
        <f t="shared" si="39"/>
        <v>0</v>
      </c>
      <c r="AA68" s="49"/>
      <c r="AB68" s="71">
        <f t="shared" si="40"/>
        <v>0</v>
      </c>
      <c r="AC68" s="49"/>
      <c r="AD68" s="71">
        <f t="shared" si="41"/>
        <v>0</v>
      </c>
      <c r="AE68" s="49"/>
      <c r="AF68" s="71">
        <f t="shared" si="42"/>
        <v>0</v>
      </c>
      <c r="AG68" s="49"/>
      <c r="AH68" s="71">
        <f t="shared" si="43"/>
        <v>0</v>
      </c>
      <c r="AI68" s="49"/>
      <c r="AJ68" s="71">
        <f t="shared" si="44"/>
        <v>0</v>
      </c>
      <c r="AK68" s="49"/>
      <c r="AL68" s="71">
        <f t="shared" si="45"/>
        <v>0</v>
      </c>
      <c r="AM68" s="49"/>
      <c r="AN68" s="71">
        <f t="shared" si="46"/>
        <v>0</v>
      </c>
      <c r="AO68" s="64"/>
      <c r="AP68" s="71">
        <f t="shared" si="47"/>
        <v>0</v>
      </c>
      <c r="AQ68" s="49"/>
      <c r="AR68" s="71">
        <f t="shared" si="48"/>
        <v>0</v>
      </c>
      <c r="AS68" s="49"/>
      <c r="AT68" s="71">
        <f t="shared" si="49"/>
        <v>0</v>
      </c>
      <c r="AU68" s="49"/>
      <c r="AV68" s="71">
        <f t="shared" si="50"/>
        <v>0</v>
      </c>
      <c r="AW68" s="49"/>
      <c r="AX68" s="71">
        <f t="shared" si="51"/>
        <v>0</v>
      </c>
      <c r="AY68" s="49"/>
      <c r="AZ68" s="71">
        <f t="shared" si="52"/>
        <v>0</v>
      </c>
      <c r="BA68" s="49"/>
      <c r="BB68" s="49"/>
      <c r="BC68" s="49"/>
      <c r="BD68" s="49"/>
      <c r="BE68" s="49"/>
      <c r="BF68" s="49"/>
      <c r="BG68" s="49"/>
      <c r="BH68" s="49"/>
    </row>
    <row r="69" spans="2:60" ht="15">
      <c r="B69" s="93" t="s">
        <v>165</v>
      </c>
      <c r="C69" s="31"/>
      <c r="D69" s="31"/>
      <c r="E69" s="31"/>
      <c r="F69" s="71">
        <f t="shared" ref="F69:F85" si="59">(E69/E$88)*1000</f>
        <v>0</v>
      </c>
      <c r="G69" s="49"/>
      <c r="H69" s="71">
        <f t="shared" ref="H69:H85" si="60">(G69/G$88)*1000</f>
        <v>0</v>
      </c>
      <c r="I69" s="49">
        <v>6</v>
      </c>
      <c r="J69" s="71">
        <f t="shared" ref="J69:J85" si="61">(I69/I$88)*1000</f>
        <v>2.1329541414859583</v>
      </c>
      <c r="K69" s="49"/>
      <c r="L69" s="71">
        <f t="shared" ref="L69:L85" si="62">(K69/K$88)*1000</f>
        <v>0</v>
      </c>
      <c r="M69" s="49"/>
      <c r="N69" s="71">
        <f t="shared" ref="N69:N85" si="63">(M69/M$88)*1000</f>
        <v>0</v>
      </c>
      <c r="O69" s="49"/>
      <c r="P69" s="71">
        <f t="shared" ref="P69:P85" si="64">(O69/O$88)*1000</f>
        <v>0</v>
      </c>
      <c r="Q69" s="49"/>
      <c r="R69" s="71">
        <f t="shared" ref="R69:R85" si="65">(Q69/Q$88)*1000</f>
        <v>0</v>
      </c>
      <c r="S69" s="49"/>
      <c r="T69" s="71">
        <f t="shared" ref="T69:T85" si="66">(S69/S$88)*1000</f>
        <v>0</v>
      </c>
      <c r="U69" s="49"/>
      <c r="V69" s="71">
        <f t="shared" ref="V69:V85" si="67">(U69/U$88)*1000</f>
        <v>0</v>
      </c>
      <c r="W69" s="78">
        <v>6</v>
      </c>
      <c r="X69" s="71">
        <f t="shared" ref="X69:X85" si="68">(W69/W$88)*1000</f>
        <v>1.8844221105527637</v>
      </c>
      <c r="Y69" s="49"/>
      <c r="Z69" s="71">
        <f t="shared" ref="Z69:Z85" si="69">(Y69/Y$88)*1000</f>
        <v>0</v>
      </c>
      <c r="AA69" s="49"/>
      <c r="AB69" s="71">
        <f t="shared" ref="AB69:AB85" si="70">(AA69/AA$88)*1000</f>
        <v>0</v>
      </c>
      <c r="AC69" s="49"/>
      <c r="AD69" s="71">
        <f t="shared" ref="AD69:AD85" si="71">(AC69/AC$88)*1000</f>
        <v>0</v>
      </c>
      <c r="AE69" s="49"/>
      <c r="AF69" s="71">
        <f t="shared" ref="AF69:AF85" si="72">(AE69/AE$88)*1000</f>
        <v>0</v>
      </c>
      <c r="AG69" s="49"/>
      <c r="AH69" s="71">
        <f t="shared" ref="AH69:AH85" si="73">(AG69/AG$88)*1000</f>
        <v>0</v>
      </c>
      <c r="AI69" s="49"/>
      <c r="AJ69" s="71">
        <f t="shared" ref="AJ69:AJ85" si="74">(AI69/AI$88)*1000</f>
        <v>0</v>
      </c>
      <c r="AK69" s="49"/>
      <c r="AL69" s="71">
        <f t="shared" ref="AL69:AL85" si="75">(AK69/AK$88)*1000</f>
        <v>0</v>
      </c>
      <c r="AM69" s="49"/>
      <c r="AN69" s="71">
        <f t="shared" ref="AN69:AN85" si="76">(AM69/AM$88)*1000</f>
        <v>0</v>
      </c>
      <c r="AO69" s="64"/>
      <c r="AP69" s="71">
        <f t="shared" ref="AP69:AP85" si="77">(AO69/AO$88)*1000</f>
        <v>0</v>
      </c>
      <c r="AQ69" s="49"/>
      <c r="AR69" s="71">
        <f t="shared" ref="AR69:AR85" si="78">(AQ69/AQ$88)*1000</f>
        <v>0</v>
      </c>
      <c r="AS69" s="49"/>
      <c r="AT69" s="71">
        <f t="shared" ref="AT69:AT85" si="79">(AS69/AS$88)*1000</f>
        <v>0</v>
      </c>
      <c r="AU69" s="49"/>
      <c r="AV69" s="71">
        <f t="shared" ref="AV69:AV85" si="80">(AU69/AU$88)*1000</f>
        <v>0</v>
      </c>
      <c r="AW69" s="49"/>
      <c r="AX69" s="71">
        <f t="shared" ref="AX69:AX85" si="81">(AW69/AW$88)*1000</f>
        <v>0</v>
      </c>
      <c r="AY69" s="49"/>
      <c r="AZ69" s="71">
        <f t="shared" ref="AZ69:AZ85" si="82">(AY69/AY$88)*1000</f>
        <v>0</v>
      </c>
      <c r="BA69" s="49"/>
      <c r="BB69" s="49"/>
      <c r="BC69" s="49"/>
      <c r="BD69" s="49"/>
      <c r="BE69" s="49"/>
      <c r="BF69" s="49"/>
      <c r="BG69" s="49"/>
      <c r="BH69" s="49"/>
    </row>
    <row r="70" spans="2:60" ht="15">
      <c r="B70" s="93" t="s">
        <v>166</v>
      </c>
      <c r="C70" s="31"/>
      <c r="D70" s="31"/>
      <c r="E70" s="31"/>
      <c r="F70" s="71">
        <f t="shared" si="59"/>
        <v>0</v>
      </c>
      <c r="G70" s="49"/>
      <c r="H70" s="71">
        <f t="shared" si="60"/>
        <v>0</v>
      </c>
      <c r="I70" s="49">
        <v>20</v>
      </c>
      <c r="J70" s="71">
        <f t="shared" si="61"/>
        <v>7.1098471382865274</v>
      </c>
      <c r="K70" s="49"/>
      <c r="L70" s="71">
        <f t="shared" si="62"/>
        <v>0</v>
      </c>
      <c r="M70" s="49"/>
      <c r="N70" s="71">
        <f t="shared" si="63"/>
        <v>0</v>
      </c>
      <c r="O70" s="49"/>
      <c r="P70" s="71">
        <f t="shared" si="64"/>
        <v>0</v>
      </c>
      <c r="Q70" s="49"/>
      <c r="R70" s="71">
        <f t="shared" si="65"/>
        <v>0</v>
      </c>
      <c r="S70" s="49"/>
      <c r="T70" s="71">
        <f t="shared" si="66"/>
        <v>0</v>
      </c>
      <c r="U70" s="49"/>
      <c r="V70" s="71">
        <f t="shared" si="67"/>
        <v>0</v>
      </c>
      <c r="W70" s="78">
        <v>20</v>
      </c>
      <c r="X70" s="71">
        <f t="shared" si="68"/>
        <v>6.2814070351758797</v>
      </c>
      <c r="Y70" s="49"/>
      <c r="Z70" s="71">
        <f t="shared" si="69"/>
        <v>0</v>
      </c>
      <c r="AA70" s="49"/>
      <c r="AB70" s="71">
        <f t="shared" si="70"/>
        <v>0</v>
      </c>
      <c r="AC70" s="49"/>
      <c r="AD70" s="71">
        <f t="shared" si="71"/>
        <v>0</v>
      </c>
      <c r="AE70" s="49"/>
      <c r="AF70" s="71">
        <f t="shared" si="72"/>
        <v>0</v>
      </c>
      <c r="AG70" s="49"/>
      <c r="AH70" s="71">
        <f t="shared" si="73"/>
        <v>0</v>
      </c>
      <c r="AI70" s="49"/>
      <c r="AJ70" s="71">
        <f t="shared" si="74"/>
        <v>0</v>
      </c>
      <c r="AK70" s="49"/>
      <c r="AL70" s="71">
        <f t="shared" si="75"/>
        <v>0</v>
      </c>
      <c r="AM70" s="49"/>
      <c r="AN70" s="71">
        <f t="shared" si="76"/>
        <v>0</v>
      </c>
      <c r="AO70" s="64"/>
      <c r="AP70" s="71">
        <f t="shared" si="77"/>
        <v>0</v>
      </c>
      <c r="AQ70" s="49"/>
      <c r="AR70" s="71">
        <f t="shared" si="78"/>
        <v>0</v>
      </c>
      <c r="AS70" s="49"/>
      <c r="AT70" s="71">
        <f t="shared" si="79"/>
        <v>0</v>
      </c>
      <c r="AU70" s="49"/>
      <c r="AV70" s="71">
        <f t="shared" si="80"/>
        <v>0</v>
      </c>
      <c r="AW70" s="49"/>
      <c r="AX70" s="71">
        <f t="shared" si="81"/>
        <v>0</v>
      </c>
      <c r="AY70" s="49"/>
      <c r="AZ70" s="71">
        <f t="shared" si="82"/>
        <v>0</v>
      </c>
      <c r="BA70" s="49"/>
      <c r="BB70" s="49"/>
      <c r="BC70" s="49"/>
      <c r="BD70" s="49"/>
      <c r="BE70" s="49"/>
      <c r="BF70" s="49"/>
      <c r="BG70" s="49"/>
      <c r="BH70" s="49"/>
    </row>
    <row r="71" spans="2:60" ht="15">
      <c r="B71" s="93" t="s">
        <v>167</v>
      </c>
      <c r="C71" s="31"/>
      <c r="D71" s="31"/>
      <c r="E71" s="31"/>
      <c r="F71" s="71">
        <f t="shared" si="59"/>
        <v>0</v>
      </c>
      <c r="G71" s="49"/>
      <c r="H71" s="71">
        <f t="shared" si="60"/>
        <v>0</v>
      </c>
      <c r="I71" s="49">
        <v>22</v>
      </c>
      <c r="J71" s="71">
        <f t="shared" si="61"/>
        <v>7.8208318521151794</v>
      </c>
      <c r="K71" s="49"/>
      <c r="L71" s="71">
        <f t="shared" si="62"/>
        <v>0</v>
      </c>
      <c r="M71" s="49"/>
      <c r="N71" s="71">
        <f t="shared" si="63"/>
        <v>0</v>
      </c>
      <c r="O71" s="49"/>
      <c r="P71" s="71">
        <f t="shared" si="64"/>
        <v>0</v>
      </c>
      <c r="Q71" s="49"/>
      <c r="R71" s="71">
        <f t="shared" si="65"/>
        <v>0</v>
      </c>
      <c r="S71" s="49"/>
      <c r="T71" s="71">
        <f t="shared" si="66"/>
        <v>0</v>
      </c>
      <c r="U71" s="49"/>
      <c r="V71" s="71">
        <f t="shared" si="67"/>
        <v>0</v>
      </c>
      <c r="W71" s="78">
        <v>22</v>
      </c>
      <c r="X71" s="71">
        <f t="shared" si="68"/>
        <v>6.9095477386934681</v>
      </c>
      <c r="Y71" s="49"/>
      <c r="Z71" s="71">
        <f t="shared" si="69"/>
        <v>0</v>
      </c>
      <c r="AA71" s="49"/>
      <c r="AB71" s="71">
        <f t="shared" si="70"/>
        <v>0</v>
      </c>
      <c r="AC71" s="49"/>
      <c r="AD71" s="71">
        <f t="shared" si="71"/>
        <v>0</v>
      </c>
      <c r="AE71" s="49"/>
      <c r="AF71" s="71">
        <f t="shared" si="72"/>
        <v>0</v>
      </c>
      <c r="AG71" s="49"/>
      <c r="AH71" s="71">
        <f t="shared" si="73"/>
        <v>0</v>
      </c>
      <c r="AI71" s="49"/>
      <c r="AJ71" s="71">
        <f t="shared" si="74"/>
        <v>0</v>
      </c>
      <c r="AK71" s="49"/>
      <c r="AL71" s="71">
        <f t="shared" si="75"/>
        <v>0</v>
      </c>
      <c r="AM71" s="49"/>
      <c r="AN71" s="71">
        <f t="shared" si="76"/>
        <v>0</v>
      </c>
      <c r="AO71" s="64"/>
      <c r="AP71" s="71">
        <f t="shared" si="77"/>
        <v>0</v>
      </c>
      <c r="AQ71" s="49"/>
      <c r="AR71" s="71">
        <f t="shared" si="78"/>
        <v>0</v>
      </c>
      <c r="AS71" s="49"/>
      <c r="AT71" s="71">
        <f t="shared" si="79"/>
        <v>0</v>
      </c>
      <c r="AU71" s="49"/>
      <c r="AV71" s="71">
        <f t="shared" si="80"/>
        <v>0</v>
      </c>
      <c r="AW71" s="49"/>
      <c r="AX71" s="71">
        <f t="shared" si="81"/>
        <v>0</v>
      </c>
      <c r="AY71" s="49"/>
      <c r="AZ71" s="71">
        <f t="shared" si="82"/>
        <v>0</v>
      </c>
      <c r="BA71" s="49"/>
      <c r="BB71" s="49"/>
      <c r="BC71" s="49"/>
      <c r="BD71" s="49"/>
      <c r="BE71" s="49"/>
      <c r="BF71" s="49"/>
      <c r="BG71" s="49"/>
      <c r="BH71" s="49"/>
    </row>
    <row r="72" spans="2:60" ht="15">
      <c r="B72" s="93" t="s">
        <v>168</v>
      </c>
      <c r="C72" s="31"/>
      <c r="D72" s="31"/>
      <c r="E72" s="31"/>
      <c r="F72" s="71">
        <f t="shared" si="59"/>
        <v>0</v>
      </c>
      <c r="G72" s="49"/>
      <c r="H72" s="71">
        <f t="shared" si="60"/>
        <v>0</v>
      </c>
      <c r="I72" s="49">
        <v>22</v>
      </c>
      <c r="J72" s="71">
        <f t="shared" si="61"/>
        <v>7.8208318521151794</v>
      </c>
      <c r="K72" s="49"/>
      <c r="L72" s="71">
        <f t="shared" si="62"/>
        <v>0</v>
      </c>
      <c r="M72" s="49"/>
      <c r="N72" s="71">
        <f t="shared" si="63"/>
        <v>0</v>
      </c>
      <c r="O72" s="49"/>
      <c r="P72" s="71">
        <f t="shared" si="64"/>
        <v>0</v>
      </c>
      <c r="Q72" s="49"/>
      <c r="R72" s="71">
        <f t="shared" si="65"/>
        <v>0</v>
      </c>
      <c r="S72" s="49"/>
      <c r="T72" s="71">
        <f t="shared" si="66"/>
        <v>0</v>
      </c>
      <c r="U72" s="49"/>
      <c r="V72" s="71">
        <f t="shared" si="67"/>
        <v>0</v>
      </c>
      <c r="W72" s="78">
        <v>22</v>
      </c>
      <c r="X72" s="71">
        <f t="shared" si="68"/>
        <v>6.9095477386934681</v>
      </c>
      <c r="Y72" s="49"/>
      <c r="Z72" s="71">
        <f t="shared" si="69"/>
        <v>0</v>
      </c>
      <c r="AA72" s="49"/>
      <c r="AB72" s="71">
        <f t="shared" si="70"/>
        <v>0</v>
      </c>
      <c r="AC72" s="49"/>
      <c r="AD72" s="71">
        <f t="shared" si="71"/>
        <v>0</v>
      </c>
      <c r="AE72" s="49"/>
      <c r="AF72" s="71">
        <f t="shared" si="72"/>
        <v>0</v>
      </c>
      <c r="AG72" s="49"/>
      <c r="AH72" s="71">
        <f t="shared" si="73"/>
        <v>0</v>
      </c>
      <c r="AI72" s="49"/>
      <c r="AJ72" s="71">
        <f t="shared" si="74"/>
        <v>0</v>
      </c>
      <c r="AK72" s="49"/>
      <c r="AL72" s="71">
        <f t="shared" si="75"/>
        <v>0</v>
      </c>
      <c r="AM72" s="49"/>
      <c r="AN72" s="71">
        <f t="shared" si="76"/>
        <v>0</v>
      </c>
      <c r="AO72" s="64"/>
      <c r="AP72" s="71">
        <f t="shared" si="77"/>
        <v>0</v>
      </c>
      <c r="AQ72" s="49"/>
      <c r="AR72" s="71">
        <f t="shared" si="78"/>
        <v>0</v>
      </c>
      <c r="AS72" s="49"/>
      <c r="AT72" s="71">
        <f t="shared" si="79"/>
        <v>0</v>
      </c>
      <c r="AU72" s="49"/>
      <c r="AV72" s="71">
        <f t="shared" si="80"/>
        <v>0</v>
      </c>
      <c r="AW72" s="49"/>
      <c r="AX72" s="71">
        <f t="shared" si="81"/>
        <v>0</v>
      </c>
      <c r="AY72" s="49"/>
      <c r="AZ72" s="71">
        <f t="shared" si="82"/>
        <v>0</v>
      </c>
      <c r="BA72" s="49"/>
      <c r="BB72" s="49"/>
      <c r="BC72" s="49"/>
      <c r="BD72" s="49"/>
      <c r="BE72" s="49"/>
      <c r="BF72" s="49"/>
      <c r="BG72" s="49"/>
      <c r="BH72" s="49"/>
    </row>
    <row r="73" spans="2:60" ht="15">
      <c r="B73" s="93" t="s">
        <v>169</v>
      </c>
      <c r="C73" s="31"/>
      <c r="D73" s="31"/>
      <c r="E73" s="31"/>
      <c r="F73" s="71">
        <f t="shared" si="59"/>
        <v>0</v>
      </c>
      <c r="G73" s="49"/>
      <c r="H73" s="71">
        <f t="shared" si="60"/>
        <v>0</v>
      </c>
      <c r="I73" s="49">
        <v>44</v>
      </c>
      <c r="J73" s="71">
        <f t="shared" si="61"/>
        <v>15.641663704230359</v>
      </c>
      <c r="K73" s="49"/>
      <c r="L73" s="71">
        <f t="shared" si="62"/>
        <v>0</v>
      </c>
      <c r="M73" s="49"/>
      <c r="N73" s="71">
        <f t="shared" si="63"/>
        <v>0</v>
      </c>
      <c r="O73" s="49"/>
      <c r="P73" s="71">
        <f t="shared" si="64"/>
        <v>0</v>
      </c>
      <c r="Q73" s="49"/>
      <c r="R73" s="71">
        <f t="shared" si="65"/>
        <v>0</v>
      </c>
      <c r="S73" s="49"/>
      <c r="T73" s="71">
        <f t="shared" si="66"/>
        <v>0</v>
      </c>
      <c r="U73" s="49"/>
      <c r="V73" s="71">
        <f t="shared" si="67"/>
        <v>0</v>
      </c>
      <c r="W73" s="78">
        <v>44</v>
      </c>
      <c r="X73" s="71">
        <f t="shared" si="68"/>
        <v>13.819095477386936</v>
      </c>
      <c r="Y73" s="49"/>
      <c r="Z73" s="71">
        <f t="shared" si="69"/>
        <v>0</v>
      </c>
      <c r="AA73" s="49"/>
      <c r="AB73" s="71">
        <f t="shared" si="70"/>
        <v>0</v>
      </c>
      <c r="AC73" s="49"/>
      <c r="AD73" s="71">
        <f t="shared" si="71"/>
        <v>0</v>
      </c>
      <c r="AE73" s="49"/>
      <c r="AF73" s="71">
        <f t="shared" si="72"/>
        <v>0</v>
      </c>
      <c r="AG73" s="49"/>
      <c r="AH73" s="71">
        <f t="shared" si="73"/>
        <v>0</v>
      </c>
      <c r="AI73" s="49"/>
      <c r="AJ73" s="71">
        <f t="shared" si="74"/>
        <v>0</v>
      </c>
      <c r="AK73" s="49"/>
      <c r="AL73" s="71">
        <f t="shared" si="75"/>
        <v>0</v>
      </c>
      <c r="AM73" s="49"/>
      <c r="AN73" s="71">
        <f t="shared" si="76"/>
        <v>0</v>
      </c>
      <c r="AO73" s="64"/>
      <c r="AP73" s="71">
        <f t="shared" si="77"/>
        <v>0</v>
      </c>
      <c r="AQ73" s="49"/>
      <c r="AR73" s="71">
        <f t="shared" si="78"/>
        <v>0</v>
      </c>
      <c r="AS73" s="49"/>
      <c r="AT73" s="71">
        <f t="shared" si="79"/>
        <v>0</v>
      </c>
      <c r="AU73" s="49"/>
      <c r="AV73" s="71">
        <f t="shared" si="80"/>
        <v>0</v>
      </c>
      <c r="AW73" s="49"/>
      <c r="AX73" s="71">
        <f t="shared" si="81"/>
        <v>0</v>
      </c>
      <c r="AY73" s="49"/>
      <c r="AZ73" s="71">
        <f t="shared" si="82"/>
        <v>0</v>
      </c>
      <c r="BA73" s="49"/>
      <c r="BB73" s="49"/>
      <c r="BC73" s="49"/>
      <c r="BD73" s="49"/>
      <c r="BE73" s="49"/>
      <c r="BF73" s="49"/>
      <c r="BG73" s="49"/>
      <c r="BH73" s="49"/>
    </row>
    <row r="74" spans="2:60" ht="15">
      <c r="B74" s="93" t="s">
        <v>170</v>
      </c>
      <c r="C74" s="31"/>
      <c r="D74" s="31"/>
      <c r="E74" s="31"/>
      <c r="F74" s="71">
        <f t="shared" si="59"/>
        <v>0</v>
      </c>
      <c r="G74" s="49"/>
      <c r="H74" s="71">
        <f t="shared" si="60"/>
        <v>0</v>
      </c>
      <c r="I74" s="49">
        <v>3</v>
      </c>
      <c r="J74" s="71">
        <f t="shared" si="61"/>
        <v>1.0664770707429791</v>
      </c>
      <c r="K74" s="49"/>
      <c r="L74" s="71">
        <f t="shared" si="62"/>
        <v>0</v>
      </c>
      <c r="M74" s="49"/>
      <c r="N74" s="71">
        <f t="shared" si="63"/>
        <v>0</v>
      </c>
      <c r="O74" s="49"/>
      <c r="P74" s="71">
        <f t="shared" si="64"/>
        <v>0</v>
      </c>
      <c r="Q74" s="49"/>
      <c r="R74" s="71">
        <f t="shared" si="65"/>
        <v>0</v>
      </c>
      <c r="S74" s="49"/>
      <c r="T74" s="71">
        <f t="shared" si="66"/>
        <v>0</v>
      </c>
      <c r="U74" s="49"/>
      <c r="V74" s="71">
        <f t="shared" si="67"/>
        <v>0</v>
      </c>
      <c r="W74" s="78">
        <v>3</v>
      </c>
      <c r="X74" s="71">
        <f t="shared" si="68"/>
        <v>0.94221105527638183</v>
      </c>
      <c r="Y74" s="49"/>
      <c r="Z74" s="71">
        <f t="shared" si="69"/>
        <v>0</v>
      </c>
      <c r="AA74" s="49"/>
      <c r="AB74" s="71">
        <f t="shared" si="70"/>
        <v>0</v>
      </c>
      <c r="AC74" s="49"/>
      <c r="AD74" s="71">
        <f t="shared" si="71"/>
        <v>0</v>
      </c>
      <c r="AE74" s="49"/>
      <c r="AF74" s="71">
        <f t="shared" si="72"/>
        <v>0</v>
      </c>
      <c r="AG74" s="49"/>
      <c r="AH74" s="71">
        <f t="shared" si="73"/>
        <v>0</v>
      </c>
      <c r="AI74" s="49"/>
      <c r="AJ74" s="71">
        <f t="shared" si="74"/>
        <v>0</v>
      </c>
      <c r="AK74" s="49"/>
      <c r="AL74" s="71">
        <f t="shared" si="75"/>
        <v>0</v>
      </c>
      <c r="AM74" s="49"/>
      <c r="AN74" s="71">
        <f t="shared" si="76"/>
        <v>0</v>
      </c>
      <c r="AO74" s="64"/>
      <c r="AP74" s="71">
        <f t="shared" si="77"/>
        <v>0</v>
      </c>
      <c r="AQ74" s="49"/>
      <c r="AR74" s="71">
        <f t="shared" si="78"/>
        <v>0</v>
      </c>
      <c r="AS74" s="49"/>
      <c r="AT74" s="71">
        <f t="shared" si="79"/>
        <v>0</v>
      </c>
      <c r="AU74" s="49"/>
      <c r="AV74" s="71">
        <f t="shared" si="80"/>
        <v>0</v>
      </c>
      <c r="AW74" s="49"/>
      <c r="AX74" s="71">
        <f t="shared" si="81"/>
        <v>0</v>
      </c>
      <c r="AY74" s="49"/>
      <c r="AZ74" s="71">
        <f t="shared" si="82"/>
        <v>0</v>
      </c>
      <c r="BA74" s="49"/>
      <c r="BB74" s="49"/>
      <c r="BC74" s="49"/>
      <c r="BD74" s="49"/>
      <c r="BE74" s="49"/>
      <c r="BF74" s="49"/>
      <c r="BG74" s="49"/>
      <c r="BH74" s="49"/>
    </row>
    <row r="75" spans="2:60" ht="15">
      <c r="B75" s="93" t="s">
        <v>177</v>
      </c>
      <c r="C75" s="31"/>
      <c r="D75" s="31"/>
      <c r="E75" s="31"/>
      <c r="F75" s="71">
        <f t="shared" si="59"/>
        <v>0</v>
      </c>
      <c r="G75" s="49"/>
      <c r="H75" s="71">
        <f t="shared" si="60"/>
        <v>0</v>
      </c>
      <c r="I75" s="49">
        <v>16</v>
      </c>
      <c r="J75" s="71">
        <f t="shared" si="61"/>
        <v>5.6878777106292215</v>
      </c>
      <c r="K75" s="49"/>
      <c r="L75" s="71">
        <f t="shared" si="62"/>
        <v>0</v>
      </c>
      <c r="M75" s="49"/>
      <c r="N75" s="71">
        <f t="shared" si="63"/>
        <v>0</v>
      </c>
      <c r="O75" s="49"/>
      <c r="P75" s="71">
        <f t="shared" si="64"/>
        <v>0</v>
      </c>
      <c r="Q75" s="49"/>
      <c r="R75" s="71">
        <f t="shared" si="65"/>
        <v>0</v>
      </c>
      <c r="S75" s="49"/>
      <c r="T75" s="71">
        <f t="shared" si="66"/>
        <v>0</v>
      </c>
      <c r="U75" s="49">
        <v>68</v>
      </c>
      <c r="V75" s="71">
        <f t="shared" si="67"/>
        <v>19.681620839363241</v>
      </c>
      <c r="W75" s="78">
        <v>22</v>
      </c>
      <c r="X75" s="71">
        <f t="shared" si="68"/>
        <v>6.9095477386934681</v>
      </c>
      <c r="Y75" s="49"/>
      <c r="Z75" s="71">
        <f t="shared" si="69"/>
        <v>0</v>
      </c>
      <c r="AA75" s="49"/>
      <c r="AB75" s="71">
        <f t="shared" si="70"/>
        <v>0</v>
      </c>
      <c r="AC75" s="49"/>
      <c r="AD75" s="71">
        <f t="shared" si="71"/>
        <v>0</v>
      </c>
      <c r="AE75" s="49"/>
      <c r="AF75" s="71">
        <f t="shared" si="72"/>
        <v>0</v>
      </c>
      <c r="AG75" s="49"/>
      <c r="AH75" s="71">
        <f t="shared" si="73"/>
        <v>0</v>
      </c>
      <c r="AI75" s="49"/>
      <c r="AJ75" s="71">
        <f t="shared" si="74"/>
        <v>0</v>
      </c>
      <c r="AK75" s="49"/>
      <c r="AL75" s="71">
        <f t="shared" si="75"/>
        <v>0</v>
      </c>
      <c r="AM75" s="49"/>
      <c r="AN75" s="71">
        <f t="shared" si="76"/>
        <v>0</v>
      </c>
      <c r="AO75" s="64"/>
      <c r="AP75" s="71">
        <f t="shared" si="77"/>
        <v>0</v>
      </c>
      <c r="AQ75" s="49"/>
      <c r="AR75" s="71">
        <f t="shared" si="78"/>
        <v>0</v>
      </c>
      <c r="AS75" s="49"/>
      <c r="AT75" s="71">
        <f t="shared" si="79"/>
        <v>0</v>
      </c>
      <c r="AU75" s="49"/>
      <c r="AV75" s="71">
        <f t="shared" si="80"/>
        <v>0</v>
      </c>
      <c r="AW75" s="49"/>
      <c r="AX75" s="71">
        <f t="shared" si="81"/>
        <v>0</v>
      </c>
      <c r="AY75" s="49"/>
      <c r="AZ75" s="71">
        <f t="shared" si="82"/>
        <v>0</v>
      </c>
      <c r="BA75" s="49"/>
      <c r="BB75" s="49"/>
      <c r="BC75" s="49"/>
      <c r="BD75" s="49"/>
      <c r="BE75" s="49"/>
      <c r="BF75" s="49"/>
      <c r="BG75" s="49"/>
      <c r="BH75" s="49"/>
    </row>
    <row r="76" spans="2:60" ht="15">
      <c r="B76" s="93" t="s">
        <v>171</v>
      </c>
      <c r="C76" s="31"/>
      <c r="D76" s="31"/>
      <c r="E76" s="31"/>
      <c r="F76" s="71">
        <f t="shared" si="59"/>
        <v>0</v>
      </c>
      <c r="G76" s="49"/>
      <c r="H76" s="71">
        <f t="shared" si="60"/>
        <v>0</v>
      </c>
      <c r="I76" s="49"/>
      <c r="J76" s="71">
        <f t="shared" si="61"/>
        <v>0</v>
      </c>
      <c r="K76" s="49"/>
      <c r="L76" s="71">
        <f t="shared" si="62"/>
        <v>0</v>
      </c>
      <c r="M76" s="49"/>
      <c r="N76" s="71">
        <f t="shared" si="63"/>
        <v>0</v>
      </c>
      <c r="O76" s="49"/>
      <c r="P76" s="71">
        <f t="shared" si="64"/>
        <v>0</v>
      </c>
      <c r="Q76" s="49"/>
      <c r="R76" s="71">
        <f t="shared" si="65"/>
        <v>0</v>
      </c>
      <c r="S76" s="49"/>
      <c r="T76" s="71">
        <f t="shared" si="66"/>
        <v>0</v>
      </c>
      <c r="U76" s="49"/>
      <c r="V76" s="71">
        <f t="shared" si="67"/>
        <v>0</v>
      </c>
      <c r="W76" s="78">
        <v>24</v>
      </c>
      <c r="X76" s="71">
        <f t="shared" si="68"/>
        <v>7.5376884422110546</v>
      </c>
      <c r="Y76" s="49"/>
      <c r="Z76" s="71">
        <f t="shared" si="69"/>
        <v>0</v>
      </c>
      <c r="AA76" s="49"/>
      <c r="AB76" s="71">
        <f t="shared" si="70"/>
        <v>0</v>
      </c>
      <c r="AC76" s="49"/>
      <c r="AD76" s="71">
        <f t="shared" si="71"/>
        <v>0</v>
      </c>
      <c r="AE76" s="49"/>
      <c r="AF76" s="71">
        <f t="shared" si="72"/>
        <v>0</v>
      </c>
      <c r="AG76" s="49"/>
      <c r="AH76" s="71">
        <f t="shared" si="73"/>
        <v>0</v>
      </c>
      <c r="AI76" s="49"/>
      <c r="AJ76" s="71">
        <f t="shared" si="74"/>
        <v>0</v>
      </c>
      <c r="AK76" s="49"/>
      <c r="AL76" s="71">
        <f t="shared" si="75"/>
        <v>0</v>
      </c>
      <c r="AM76" s="49"/>
      <c r="AN76" s="71">
        <f t="shared" si="76"/>
        <v>0</v>
      </c>
      <c r="AO76" s="64"/>
      <c r="AP76" s="71">
        <f t="shared" si="77"/>
        <v>0</v>
      </c>
      <c r="AQ76" s="49"/>
      <c r="AR76" s="71">
        <f t="shared" si="78"/>
        <v>0</v>
      </c>
      <c r="AS76" s="49"/>
      <c r="AT76" s="71">
        <f t="shared" si="79"/>
        <v>0</v>
      </c>
      <c r="AU76" s="49"/>
      <c r="AV76" s="71">
        <f t="shared" si="80"/>
        <v>0</v>
      </c>
      <c r="AW76" s="49"/>
      <c r="AX76" s="71">
        <f t="shared" si="81"/>
        <v>0</v>
      </c>
      <c r="AY76" s="49"/>
      <c r="AZ76" s="71">
        <f t="shared" si="82"/>
        <v>0</v>
      </c>
      <c r="BA76" s="49"/>
      <c r="BB76" s="49"/>
      <c r="BC76" s="49"/>
      <c r="BD76" s="49"/>
      <c r="BE76" s="49"/>
      <c r="BF76" s="49"/>
      <c r="BG76" s="49"/>
      <c r="BH76" s="49"/>
    </row>
    <row r="77" spans="2:60" ht="15.75" thickBot="1">
      <c r="B77" s="94" t="s">
        <v>172</v>
      </c>
      <c r="C77" s="33"/>
      <c r="D77" s="33"/>
      <c r="E77" s="33"/>
      <c r="F77" s="107">
        <f t="shared" si="59"/>
        <v>0</v>
      </c>
      <c r="G77" s="50"/>
      <c r="H77" s="107">
        <f t="shared" si="60"/>
        <v>0</v>
      </c>
      <c r="I77" s="50"/>
      <c r="J77" s="107">
        <f t="shared" si="61"/>
        <v>0</v>
      </c>
      <c r="K77" s="50"/>
      <c r="L77" s="107">
        <f t="shared" si="62"/>
        <v>0</v>
      </c>
      <c r="M77" s="50"/>
      <c r="N77" s="107">
        <f t="shared" si="63"/>
        <v>0</v>
      </c>
      <c r="O77" s="50"/>
      <c r="P77" s="107">
        <f t="shared" si="64"/>
        <v>0</v>
      </c>
      <c r="Q77" s="50"/>
      <c r="R77" s="107">
        <f t="shared" si="65"/>
        <v>0</v>
      </c>
      <c r="S77" s="50"/>
      <c r="T77" s="107">
        <f t="shared" si="66"/>
        <v>0</v>
      </c>
      <c r="U77" s="50"/>
      <c r="V77" s="107">
        <f t="shared" si="67"/>
        <v>0</v>
      </c>
      <c r="W77" s="95">
        <v>40</v>
      </c>
      <c r="X77" s="107">
        <f t="shared" si="68"/>
        <v>12.562814070351759</v>
      </c>
      <c r="Y77" s="50"/>
      <c r="Z77" s="107">
        <f t="shared" si="69"/>
        <v>0</v>
      </c>
      <c r="AA77" s="50"/>
      <c r="AB77" s="107">
        <f t="shared" si="70"/>
        <v>0</v>
      </c>
      <c r="AC77" s="50"/>
      <c r="AD77" s="107">
        <f t="shared" si="71"/>
        <v>0</v>
      </c>
      <c r="AE77" s="50"/>
      <c r="AF77" s="107">
        <f t="shared" si="72"/>
        <v>0</v>
      </c>
      <c r="AG77" s="50"/>
      <c r="AH77" s="107">
        <f t="shared" si="73"/>
        <v>0</v>
      </c>
      <c r="AI77" s="50"/>
      <c r="AJ77" s="107">
        <f t="shared" si="74"/>
        <v>0</v>
      </c>
      <c r="AK77" s="50"/>
      <c r="AL77" s="107">
        <f t="shared" si="75"/>
        <v>0</v>
      </c>
      <c r="AM77" s="50"/>
      <c r="AN77" s="107">
        <f t="shared" si="76"/>
        <v>0</v>
      </c>
      <c r="AO77" s="65"/>
      <c r="AP77" s="107">
        <f t="shared" si="77"/>
        <v>0</v>
      </c>
      <c r="AQ77" s="50"/>
      <c r="AR77" s="107">
        <f t="shared" si="78"/>
        <v>0</v>
      </c>
      <c r="AS77" s="50"/>
      <c r="AT77" s="107">
        <f t="shared" si="79"/>
        <v>0</v>
      </c>
      <c r="AU77" s="50"/>
      <c r="AV77" s="107">
        <f t="shared" si="80"/>
        <v>0</v>
      </c>
      <c r="AW77" s="50"/>
      <c r="AX77" s="107">
        <f t="shared" si="81"/>
        <v>0</v>
      </c>
      <c r="AY77" s="50"/>
      <c r="AZ77" s="107">
        <f t="shared" si="82"/>
        <v>0</v>
      </c>
      <c r="BA77" s="50"/>
      <c r="BB77" s="50"/>
      <c r="BC77" s="50"/>
      <c r="BD77" s="50"/>
      <c r="BE77" s="50"/>
      <c r="BF77" s="50"/>
      <c r="BG77" s="50"/>
      <c r="BH77" s="50"/>
    </row>
    <row r="78" spans="2:60" ht="15">
      <c r="B78" s="96" t="s">
        <v>173</v>
      </c>
      <c r="C78" s="37"/>
      <c r="D78" s="37"/>
      <c r="E78" s="37"/>
      <c r="F78" s="110">
        <f t="shared" si="59"/>
        <v>0</v>
      </c>
      <c r="G78" s="54"/>
      <c r="H78" s="110">
        <f t="shared" si="60"/>
        <v>0</v>
      </c>
      <c r="I78" s="54"/>
      <c r="J78" s="110">
        <f t="shared" si="61"/>
        <v>0</v>
      </c>
      <c r="K78" s="54"/>
      <c r="L78" s="110">
        <f t="shared" si="62"/>
        <v>0</v>
      </c>
      <c r="M78" s="54"/>
      <c r="N78" s="110">
        <f t="shared" si="63"/>
        <v>0</v>
      </c>
      <c r="O78" s="54"/>
      <c r="P78" s="110">
        <f t="shared" si="64"/>
        <v>0</v>
      </c>
      <c r="Q78" s="54"/>
      <c r="R78" s="110">
        <f t="shared" si="65"/>
        <v>0</v>
      </c>
      <c r="S78" s="54"/>
      <c r="T78" s="110">
        <f t="shared" si="66"/>
        <v>0</v>
      </c>
      <c r="U78" s="54"/>
      <c r="V78" s="110">
        <f t="shared" si="67"/>
        <v>0</v>
      </c>
      <c r="W78" s="97">
        <v>14</v>
      </c>
      <c r="X78" s="110">
        <f t="shared" si="68"/>
        <v>4.3969849246231156</v>
      </c>
      <c r="Y78" s="54"/>
      <c r="Z78" s="110">
        <f t="shared" si="69"/>
        <v>0</v>
      </c>
      <c r="AA78" s="54"/>
      <c r="AB78" s="110">
        <f t="shared" si="70"/>
        <v>0</v>
      </c>
      <c r="AC78" s="54"/>
      <c r="AD78" s="110">
        <f t="shared" si="71"/>
        <v>0</v>
      </c>
      <c r="AE78" s="54"/>
      <c r="AF78" s="110">
        <f t="shared" si="72"/>
        <v>0</v>
      </c>
      <c r="AG78" s="54"/>
      <c r="AH78" s="110">
        <f t="shared" si="73"/>
        <v>0</v>
      </c>
      <c r="AI78" s="54"/>
      <c r="AJ78" s="110">
        <f t="shared" si="74"/>
        <v>0</v>
      </c>
      <c r="AK78" s="54"/>
      <c r="AL78" s="110">
        <f t="shared" si="75"/>
        <v>0</v>
      </c>
      <c r="AM78" s="54"/>
      <c r="AN78" s="110">
        <f t="shared" si="76"/>
        <v>0</v>
      </c>
      <c r="AO78" s="66"/>
      <c r="AP78" s="110">
        <f t="shared" si="77"/>
        <v>0</v>
      </c>
      <c r="AQ78" s="54"/>
      <c r="AR78" s="110">
        <f t="shared" si="78"/>
        <v>0</v>
      </c>
      <c r="AS78" s="54"/>
      <c r="AT78" s="110">
        <f t="shared" si="79"/>
        <v>0</v>
      </c>
      <c r="AU78" s="54"/>
      <c r="AV78" s="110">
        <f t="shared" si="80"/>
        <v>0</v>
      </c>
      <c r="AW78" s="54"/>
      <c r="AX78" s="110">
        <f t="shared" si="81"/>
        <v>0</v>
      </c>
      <c r="AY78" s="54"/>
      <c r="AZ78" s="111">
        <f t="shared" si="82"/>
        <v>0</v>
      </c>
      <c r="BA78" s="108"/>
      <c r="BB78" s="54"/>
      <c r="BC78" s="54"/>
      <c r="BD78" s="54"/>
      <c r="BE78" s="54"/>
      <c r="BF78" s="54"/>
      <c r="BG78" s="54"/>
      <c r="BH78" s="55"/>
    </row>
    <row r="79" spans="2:60" ht="15">
      <c r="B79" s="98" t="s">
        <v>174</v>
      </c>
      <c r="C79" s="31"/>
      <c r="D79" s="31"/>
      <c r="E79" s="31"/>
      <c r="F79" s="71">
        <f t="shared" si="59"/>
        <v>0</v>
      </c>
      <c r="G79" s="49"/>
      <c r="H79" s="71">
        <f t="shared" si="60"/>
        <v>0</v>
      </c>
      <c r="I79" s="49"/>
      <c r="J79" s="71">
        <f t="shared" si="61"/>
        <v>0</v>
      </c>
      <c r="K79" s="49"/>
      <c r="L79" s="71">
        <f t="shared" si="62"/>
        <v>0</v>
      </c>
      <c r="M79" s="49"/>
      <c r="N79" s="71">
        <f t="shared" si="63"/>
        <v>0</v>
      </c>
      <c r="O79" s="49"/>
      <c r="P79" s="71">
        <f t="shared" si="64"/>
        <v>0</v>
      </c>
      <c r="Q79" s="49"/>
      <c r="R79" s="71">
        <f t="shared" si="65"/>
        <v>0</v>
      </c>
      <c r="S79" s="49"/>
      <c r="T79" s="71">
        <f t="shared" si="66"/>
        <v>0</v>
      </c>
      <c r="U79" s="49"/>
      <c r="V79" s="71">
        <f t="shared" si="67"/>
        <v>0</v>
      </c>
      <c r="W79" s="78">
        <v>30</v>
      </c>
      <c r="X79" s="71">
        <f t="shared" si="68"/>
        <v>9.4221105527638187</v>
      </c>
      <c r="Y79" s="49"/>
      <c r="Z79" s="71">
        <f t="shared" si="69"/>
        <v>0</v>
      </c>
      <c r="AA79" s="49"/>
      <c r="AB79" s="71">
        <f t="shared" si="70"/>
        <v>0</v>
      </c>
      <c r="AC79" s="49"/>
      <c r="AD79" s="71">
        <f t="shared" si="71"/>
        <v>0</v>
      </c>
      <c r="AE79" s="49"/>
      <c r="AF79" s="71">
        <f t="shared" si="72"/>
        <v>0</v>
      </c>
      <c r="AG79" s="49"/>
      <c r="AH79" s="71">
        <f t="shared" si="73"/>
        <v>0</v>
      </c>
      <c r="AI79" s="49"/>
      <c r="AJ79" s="71">
        <f t="shared" si="74"/>
        <v>0</v>
      </c>
      <c r="AK79" s="49"/>
      <c r="AL79" s="71">
        <f t="shared" si="75"/>
        <v>0</v>
      </c>
      <c r="AM79" s="49"/>
      <c r="AN79" s="71">
        <f t="shared" si="76"/>
        <v>0</v>
      </c>
      <c r="AO79" s="64"/>
      <c r="AP79" s="71">
        <f t="shared" si="77"/>
        <v>0</v>
      </c>
      <c r="AQ79" s="49"/>
      <c r="AR79" s="71">
        <f t="shared" si="78"/>
        <v>0</v>
      </c>
      <c r="AS79" s="49"/>
      <c r="AT79" s="71">
        <f t="shared" si="79"/>
        <v>0</v>
      </c>
      <c r="AU79" s="49"/>
      <c r="AV79" s="71">
        <f t="shared" si="80"/>
        <v>0</v>
      </c>
      <c r="AW79" s="49"/>
      <c r="AX79" s="71">
        <f t="shared" si="81"/>
        <v>0</v>
      </c>
      <c r="AY79" s="49"/>
      <c r="AZ79" s="116">
        <f t="shared" si="82"/>
        <v>0</v>
      </c>
      <c r="BA79" s="114"/>
      <c r="BB79" s="49"/>
      <c r="BC79" s="49"/>
      <c r="BD79" s="49"/>
      <c r="BE79" s="49"/>
      <c r="BF79" s="49"/>
      <c r="BG79" s="49"/>
      <c r="BH79" s="51"/>
    </row>
    <row r="80" spans="2:60" ht="15">
      <c r="B80" s="99" t="s">
        <v>178</v>
      </c>
      <c r="C80" s="33"/>
      <c r="D80" s="33"/>
      <c r="E80" s="33"/>
      <c r="F80" s="71">
        <f t="shared" si="59"/>
        <v>0</v>
      </c>
      <c r="G80" s="50"/>
      <c r="H80" s="71">
        <f t="shared" si="60"/>
        <v>0</v>
      </c>
      <c r="I80" s="50"/>
      <c r="J80" s="71">
        <f t="shared" si="61"/>
        <v>0</v>
      </c>
      <c r="K80" s="50"/>
      <c r="L80" s="71">
        <f t="shared" si="62"/>
        <v>0</v>
      </c>
      <c r="M80" s="50"/>
      <c r="N80" s="71">
        <f t="shared" si="63"/>
        <v>0</v>
      </c>
      <c r="O80" s="50"/>
      <c r="P80" s="71">
        <f t="shared" si="64"/>
        <v>0</v>
      </c>
      <c r="Q80" s="50"/>
      <c r="R80" s="71">
        <f t="shared" si="65"/>
        <v>0</v>
      </c>
      <c r="S80" s="50"/>
      <c r="T80" s="71">
        <f t="shared" si="66"/>
        <v>0</v>
      </c>
      <c r="U80" s="50">
        <v>64</v>
      </c>
      <c r="V80" s="71">
        <f t="shared" si="67"/>
        <v>18.523878437047756</v>
      </c>
      <c r="W80" s="95"/>
      <c r="X80" s="71">
        <f t="shared" si="68"/>
        <v>0</v>
      </c>
      <c r="Y80" s="50"/>
      <c r="Z80" s="71">
        <f t="shared" si="69"/>
        <v>0</v>
      </c>
      <c r="AA80" s="50"/>
      <c r="AB80" s="71">
        <f t="shared" si="70"/>
        <v>0</v>
      </c>
      <c r="AC80" s="50"/>
      <c r="AD80" s="71">
        <f t="shared" si="71"/>
        <v>0</v>
      </c>
      <c r="AE80" s="50"/>
      <c r="AF80" s="71">
        <f t="shared" si="72"/>
        <v>0</v>
      </c>
      <c r="AG80" s="50"/>
      <c r="AH80" s="71">
        <f t="shared" si="73"/>
        <v>0</v>
      </c>
      <c r="AI80" s="50"/>
      <c r="AJ80" s="71">
        <f t="shared" si="74"/>
        <v>0</v>
      </c>
      <c r="AK80" s="50"/>
      <c r="AL80" s="71">
        <f t="shared" si="75"/>
        <v>0</v>
      </c>
      <c r="AM80" s="50"/>
      <c r="AN80" s="71">
        <f t="shared" si="76"/>
        <v>0</v>
      </c>
      <c r="AO80" s="65"/>
      <c r="AP80" s="71">
        <f t="shared" si="77"/>
        <v>0</v>
      </c>
      <c r="AQ80" s="50"/>
      <c r="AR80" s="71">
        <f t="shared" si="78"/>
        <v>0</v>
      </c>
      <c r="AS80" s="50"/>
      <c r="AT80" s="71">
        <f t="shared" si="79"/>
        <v>0</v>
      </c>
      <c r="AU80" s="50"/>
      <c r="AV80" s="71">
        <f t="shared" si="80"/>
        <v>0</v>
      </c>
      <c r="AW80" s="50"/>
      <c r="AX80" s="71">
        <f t="shared" si="81"/>
        <v>0</v>
      </c>
      <c r="AY80" s="50"/>
      <c r="AZ80" s="116">
        <f t="shared" si="82"/>
        <v>0</v>
      </c>
      <c r="BA80" s="115"/>
      <c r="BB80" s="50"/>
      <c r="BC80" s="50"/>
      <c r="BD80" s="50"/>
      <c r="BE80" s="50"/>
      <c r="BF80" s="50"/>
      <c r="BG80" s="50"/>
      <c r="BH80" s="59"/>
    </row>
    <row r="81" spans="2:60" ht="15.75" thickBot="1">
      <c r="B81" s="100" t="s">
        <v>176</v>
      </c>
      <c r="C81" s="38"/>
      <c r="D81" s="38"/>
      <c r="E81" s="38"/>
      <c r="F81" s="112">
        <f t="shared" si="59"/>
        <v>0</v>
      </c>
      <c r="G81" s="56"/>
      <c r="H81" s="112">
        <f t="shared" si="60"/>
        <v>0</v>
      </c>
      <c r="I81" s="56"/>
      <c r="J81" s="112">
        <f t="shared" si="61"/>
        <v>0</v>
      </c>
      <c r="K81" s="56"/>
      <c r="L81" s="112">
        <f t="shared" si="62"/>
        <v>0</v>
      </c>
      <c r="M81" s="56"/>
      <c r="N81" s="112">
        <f t="shared" si="63"/>
        <v>0</v>
      </c>
      <c r="O81" s="56"/>
      <c r="P81" s="112">
        <f t="shared" si="64"/>
        <v>0</v>
      </c>
      <c r="Q81" s="56"/>
      <c r="R81" s="112">
        <f t="shared" si="65"/>
        <v>0</v>
      </c>
      <c r="S81" s="56"/>
      <c r="T81" s="112">
        <f t="shared" si="66"/>
        <v>0</v>
      </c>
      <c r="U81" s="56"/>
      <c r="V81" s="112">
        <f t="shared" si="67"/>
        <v>0</v>
      </c>
      <c r="W81" s="101"/>
      <c r="X81" s="112">
        <f t="shared" si="68"/>
        <v>0</v>
      </c>
      <c r="Y81" s="56"/>
      <c r="Z81" s="112">
        <f t="shared" si="69"/>
        <v>0</v>
      </c>
      <c r="AA81" s="56"/>
      <c r="AB81" s="112">
        <f t="shared" si="70"/>
        <v>0</v>
      </c>
      <c r="AC81" s="56"/>
      <c r="AD81" s="112">
        <f t="shared" si="71"/>
        <v>0</v>
      </c>
      <c r="AE81" s="56"/>
      <c r="AF81" s="112">
        <f t="shared" si="72"/>
        <v>0</v>
      </c>
      <c r="AG81" s="56"/>
      <c r="AH81" s="112">
        <f t="shared" si="73"/>
        <v>0</v>
      </c>
      <c r="AI81" s="56"/>
      <c r="AJ81" s="112">
        <f t="shared" si="74"/>
        <v>0</v>
      </c>
      <c r="AK81" s="56"/>
      <c r="AL81" s="112">
        <f t="shared" si="75"/>
        <v>0</v>
      </c>
      <c r="AM81" s="56"/>
      <c r="AN81" s="112">
        <f t="shared" si="76"/>
        <v>0</v>
      </c>
      <c r="AO81" s="67"/>
      <c r="AP81" s="112">
        <f t="shared" si="77"/>
        <v>0</v>
      </c>
      <c r="AQ81" s="56"/>
      <c r="AR81" s="112">
        <f t="shared" si="78"/>
        <v>0</v>
      </c>
      <c r="AS81" s="56"/>
      <c r="AT81" s="112">
        <f t="shared" si="79"/>
        <v>0</v>
      </c>
      <c r="AU81" s="56"/>
      <c r="AV81" s="112">
        <f t="shared" si="80"/>
        <v>0</v>
      </c>
      <c r="AW81" s="56"/>
      <c r="AX81" s="112">
        <f t="shared" si="81"/>
        <v>0</v>
      </c>
      <c r="AY81" s="56"/>
      <c r="AZ81" s="113">
        <f t="shared" si="82"/>
        <v>0</v>
      </c>
      <c r="BA81" s="109"/>
      <c r="BB81" s="56"/>
      <c r="BC81" s="56"/>
      <c r="BD81" s="56"/>
      <c r="BE81" s="56"/>
      <c r="BF81" s="56"/>
      <c r="BG81" s="56"/>
      <c r="BH81" s="57"/>
    </row>
    <row r="82" spans="2:60" ht="15">
      <c r="B82" s="34" t="s">
        <v>149</v>
      </c>
      <c r="C82" s="35"/>
      <c r="D82" s="35"/>
      <c r="E82" s="35"/>
      <c r="F82" s="71">
        <f t="shared" si="59"/>
        <v>0</v>
      </c>
      <c r="G82" s="58"/>
      <c r="H82" s="71">
        <f t="shared" si="60"/>
        <v>0</v>
      </c>
      <c r="I82" s="58"/>
      <c r="J82" s="71">
        <f t="shared" si="61"/>
        <v>0</v>
      </c>
      <c r="K82" s="58"/>
      <c r="L82" s="71">
        <f t="shared" si="62"/>
        <v>0</v>
      </c>
      <c r="M82" s="58"/>
      <c r="N82" s="71">
        <f t="shared" si="63"/>
        <v>0</v>
      </c>
      <c r="O82" s="58"/>
      <c r="P82" s="71">
        <f t="shared" si="64"/>
        <v>0</v>
      </c>
      <c r="Q82" s="58"/>
      <c r="R82" s="71">
        <f t="shared" si="65"/>
        <v>0</v>
      </c>
      <c r="S82" s="58"/>
      <c r="T82" s="71">
        <f t="shared" si="66"/>
        <v>0</v>
      </c>
      <c r="U82" s="58">
        <v>255</v>
      </c>
      <c r="V82" s="71">
        <f t="shared" si="67"/>
        <v>73.806078147612155</v>
      </c>
      <c r="W82" s="58"/>
      <c r="X82" s="71">
        <f t="shared" si="68"/>
        <v>0</v>
      </c>
      <c r="Y82" s="58"/>
      <c r="Z82" s="71">
        <f t="shared" si="69"/>
        <v>0</v>
      </c>
      <c r="AA82" s="58"/>
      <c r="AB82" s="71">
        <f t="shared" si="70"/>
        <v>0</v>
      </c>
      <c r="AC82" s="58"/>
      <c r="AD82" s="71">
        <f t="shared" si="71"/>
        <v>0</v>
      </c>
      <c r="AE82" s="58"/>
      <c r="AF82" s="71">
        <f t="shared" si="72"/>
        <v>0</v>
      </c>
      <c r="AG82" s="58"/>
      <c r="AH82" s="71">
        <f t="shared" si="73"/>
        <v>0</v>
      </c>
      <c r="AI82" s="58">
        <v>128</v>
      </c>
      <c r="AJ82" s="71">
        <f t="shared" si="74"/>
        <v>32.454361054766736</v>
      </c>
      <c r="AK82" s="58"/>
      <c r="AL82" s="71">
        <f t="shared" si="75"/>
        <v>0</v>
      </c>
      <c r="AM82" s="58"/>
      <c r="AN82" s="71">
        <f t="shared" si="76"/>
        <v>0</v>
      </c>
      <c r="AO82" s="58"/>
      <c r="AP82" s="71">
        <f t="shared" si="77"/>
        <v>0</v>
      </c>
      <c r="AQ82" s="58"/>
      <c r="AR82" s="71">
        <f t="shared" si="78"/>
        <v>0</v>
      </c>
      <c r="AS82" s="58"/>
      <c r="AT82" s="71">
        <f t="shared" si="79"/>
        <v>0</v>
      </c>
      <c r="AU82" s="58"/>
      <c r="AV82" s="71">
        <f t="shared" si="80"/>
        <v>0</v>
      </c>
      <c r="AW82" s="58"/>
      <c r="AX82" s="71">
        <f t="shared" si="81"/>
        <v>0</v>
      </c>
      <c r="AY82" s="58"/>
      <c r="AZ82" s="71">
        <f t="shared" si="82"/>
        <v>0</v>
      </c>
      <c r="BA82" s="49"/>
      <c r="BB82" s="49"/>
      <c r="BC82" s="49"/>
      <c r="BD82" s="49"/>
      <c r="BE82" s="49"/>
      <c r="BF82" s="49"/>
      <c r="BG82" s="49"/>
      <c r="BH82" s="49"/>
    </row>
    <row r="83" spans="2:60" ht="15">
      <c r="B83" s="2" t="s">
        <v>175</v>
      </c>
      <c r="C83" s="31"/>
      <c r="D83" s="31"/>
      <c r="E83" s="31"/>
      <c r="F83" s="71">
        <f t="shared" si="59"/>
        <v>0</v>
      </c>
      <c r="G83" s="49"/>
      <c r="H83" s="71">
        <f t="shared" si="60"/>
        <v>0</v>
      </c>
      <c r="I83" s="49"/>
      <c r="J83" s="71">
        <f t="shared" si="61"/>
        <v>0</v>
      </c>
      <c r="K83" s="49"/>
      <c r="L83" s="71">
        <f t="shared" si="62"/>
        <v>0</v>
      </c>
      <c r="M83" s="49"/>
      <c r="N83" s="71">
        <f t="shared" si="63"/>
        <v>0</v>
      </c>
      <c r="O83" s="49"/>
      <c r="P83" s="71">
        <f t="shared" si="64"/>
        <v>0</v>
      </c>
      <c r="Q83" s="49"/>
      <c r="R83" s="71">
        <f t="shared" si="65"/>
        <v>0</v>
      </c>
      <c r="S83" s="49"/>
      <c r="T83" s="71">
        <f t="shared" si="66"/>
        <v>0</v>
      </c>
      <c r="U83" s="49">
        <v>204</v>
      </c>
      <c r="V83" s="71">
        <f t="shared" si="67"/>
        <v>59.04486251808973</v>
      </c>
      <c r="W83" s="49"/>
      <c r="X83" s="71">
        <f t="shared" si="68"/>
        <v>0</v>
      </c>
      <c r="Y83" s="49"/>
      <c r="Z83" s="71">
        <f t="shared" si="69"/>
        <v>0</v>
      </c>
      <c r="AA83" s="49"/>
      <c r="AB83" s="71">
        <f t="shared" si="70"/>
        <v>0</v>
      </c>
      <c r="AC83" s="49"/>
      <c r="AD83" s="71">
        <f t="shared" si="71"/>
        <v>0</v>
      </c>
      <c r="AE83" s="49"/>
      <c r="AF83" s="71">
        <f t="shared" si="72"/>
        <v>0</v>
      </c>
      <c r="AG83" s="49"/>
      <c r="AH83" s="71">
        <f t="shared" si="73"/>
        <v>0</v>
      </c>
      <c r="AI83" s="49">
        <v>200</v>
      </c>
      <c r="AJ83" s="71">
        <f t="shared" si="74"/>
        <v>50.709939148073019</v>
      </c>
      <c r="AK83" s="49"/>
      <c r="AL83" s="71">
        <f t="shared" si="75"/>
        <v>0</v>
      </c>
      <c r="AM83" s="49"/>
      <c r="AN83" s="71">
        <f t="shared" si="76"/>
        <v>0</v>
      </c>
      <c r="AO83" s="49"/>
      <c r="AP83" s="71">
        <f t="shared" si="77"/>
        <v>0</v>
      </c>
      <c r="AQ83" s="49"/>
      <c r="AR83" s="71">
        <f t="shared" si="78"/>
        <v>0</v>
      </c>
      <c r="AS83" s="49"/>
      <c r="AT83" s="71">
        <f t="shared" si="79"/>
        <v>0</v>
      </c>
      <c r="AU83" s="49"/>
      <c r="AV83" s="71">
        <f t="shared" si="80"/>
        <v>0</v>
      </c>
      <c r="AW83" s="49"/>
      <c r="AX83" s="71">
        <f t="shared" si="81"/>
        <v>0</v>
      </c>
      <c r="AY83" s="49"/>
      <c r="AZ83" s="71">
        <f t="shared" si="82"/>
        <v>0</v>
      </c>
      <c r="BA83" s="49"/>
      <c r="BB83" s="49"/>
      <c r="BC83" s="49"/>
      <c r="BD83" s="49"/>
      <c r="BE83" s="49"/>
      <c r="BF83" s="49"/>
      <c r="BG83" s="49"/>
      <c r="BH83" s="49"/>
    </row>
    <row r="84" spans="2:60" ht="15">
      <c r="B84" s="2" t="s">
        <v>179</v>
      </c>
      <c r="C84" s="31"/>
      <c r="D84" s="31"/>
      <c r="E84" s="31"/>
      <c r="F84" s="71">
        <f t="shared" si="59"/>
        <v>0</v>
      </c>
      <c r="G84" s="49"/>
      <c r="H84" s="71">
        <f t="shared" si="60"/>
        <v>0</v>
      </c>
      <c r="I84" s="49"/>
      <c r="J84" s="71">
        <f t="shared" si="61"/>
        <v>0</v>
      </c>
      <c r="K84" s="49"/>
      <c r="L84" s="71">
        <f t="shared" si="62"/>
        <v>0</v>
      </c>
      <c r="M84" s="49"/>
      <c r="N84" s="71">
        <f t="shared" si="63"/>
        <v>0</v>
      </c>
      <c r="O84" s="49"/>
      <c r="P84" s="71">
        <f t="shared" si="64"/>
        <v>0</v>
      </c>
      <c r="Q84" s="49"/>
      <c r="R84" s="71">
        <f t="shared" si="65"/>
        <v>0</v>
      </c>
      <c r="S84" s="49"/>
      <c r="T84" s="71">
        <f t="shared" si="66"/>
        <v>0</v>
      </c>
      <c r="U84" s="49">
        <v>102</v>
      </c>
      <c r="V84" s="71">
        <f t="shared" si="67"/>
        <v>29.522431259044865</v>
      </c>
      <c r="W84" s="49"/>
      <c r="X84" s="71">
        <f t="shared" si="68"/>
        <v>0</v>
      </c>
      <c r="Y84" s="49"/>
      <c r="Z84" s="71">
        <f t="shared" si="69"/>
        <v>0</v>
      </c>
      <c r="AA84" s="49"/>
      <c r="AB84" s="71">
        <f t="shared" si="70"/>
        <v>0</v>
      </c>
      <c r="AC84" s="49"/>
      <c r="AD84" s="71">
        <f t="shared" si="71"/>
        <v>0</v>
      </c>
      <c r="AE84" s="49"/>
      <c r="AF84" s="71">
        <f t="shared" si="72"/>
        <v>0</v>
      </c>
      <c r="AG84" s="49"/>
      <c r="AH84" s="71">
        <f t="shared" si="73"/>
        <v>0</v>
      </c>
      <c r="AI84" s="49"/>
      <c r="AJ84" s="71">
        <f t="shared" si="74"/>
        <v>0</v>
      </c>
      <c r="AK84" s="49"/>
      <c r="AL84" s="71">
        <f t="shared" si="75"/>
        <v>0</v>
      </c>
      <c r="AM84" s="49"/>
      <c r="AN84" s="71">
        <f t="shared" si="76"/>
        <v>0</v>
      </c>
      <c r="AO84" s="49"/>
      <c r="AP84" s="71">
        <f t="shared" si="77"/>
        <v>0</v>
      </c>
      <c r="AQ84" s="49"/>
      <c r="AR84" s="71">
        <f t="shared" si="78"/>
        <v>0</v>
      </c>
      <c r="AS84" s="49"/>
      <c r="AT84" s="71">
        <f t="shared" si="79"/>
        <v>0</v>
      </c>
      <c r="AU84" s="49"/>
      <c r="AV84" s="71">
        <f t="shared" si="80"/>
        <v>0</v>
      </c>
      <c r="AW84" s="49"/>
      <c r="AX84" s="71">
        <f t="shared" si="81"/>
        <v>0</v>
      </c>
      <c r="AY84" s="49"/>
      <c r="AZ84" s="71">
        <f t="shared" si="82"/>
        <v>0</v>
      </c>
      <c r="BA84" s="49"/>
      <c r="BB84" s="49"/>
      <c r="BC84" s="49"/>
      <c r="BD84" s="49"/>
      <c r="BE84" s="49"/>
      <c r="BF84" s="49"/>
      <c r="BG84" s="49"/>
      <c r="BH84" s="49"/>
    </row>
    <row r="85" spans="2:60" ht="15">
      <c r="B85" s="2" t="s">
        <v>180</v>
      </c>
      <c r="C85" s="31"/>
      <c r="D85" s="31"/>
      <c r="E85" s="31"/>
      <c r="F85" s="71">
        <f t="shared" si="59"/>
        <v>0</v>
      </c>
      <c r="G85" s="49"/>
      <c r="H85" s="71">
        <f t="shared" si="60"/>
        <v>0</v>
      </c>
      <c r="I85" s="49"/>
      <c r="J85" s="71">
        <f t="shared" si="61"/>
        <v>0</v>
      </c>
      <c r="K85" s="49"/>
      <c r="L85" s="71">
        <f t="shared" si="62"/>
        <v>0</v>
      </c>
      <c r="M85" s="49"/>
      <c r="N85" s="71">
        <f t="shared" si="63"/>
        <v>0</v>
      </c>
      <c r="O85" s="49"/>
      <c r="P85" s="71">
        <f t="shared" si="64"/>
        <v>0</v>
      </c>
      <c r="Q85" s="49"/>
      <c r="R85" s="71">
        <f t="shared" si="65"/>
        <v>0</v>
      </c>
      <c r="S85" s="49"/>
      <c r="T85" s="71">
        <f t="shared" si="66"/>
        <v>0</v>
      </c>
      <c r="U85" s="49">
        <v>48</v>
      </c>
      <c r="V85" s="71">
        <f t="shared" si="67"/>
        <v>13.892908827785819</v>
      </c>
      <c r="W85" s="49"/>
      <c r="X85" s="71">
        <f t="shared" si="68"/>
        <v>0</v>
      </c>
      <c r="Y85" s="49"/>
      <c r="Z85" s="71">
        <f t="shared" si="69"/>
        <v>0</v>
      </c>
      <c r="AA85" s="49"/>
      <c r="AB85" s="71">
        <f t="shared" si="70"/>
        <v>0</v>
      </c>
      <c r="AC85" s="49"/>
      <c r="AD85" s="71">
        <f t="shared" si="71"/>
        <v>0</v>
      </c>
      <c r="AE85" s="49"/>
      <c r="AF85" s="71">
        <f t="shared" si="72"/>
        <v>0</v>
      </c>
      <c r="AG85" s="49"/>
      <c r="AH85" s="71">
        <f t="shared" si="73"/>
        <v>0</v>
      </c>
      <c r="AI85" s="49"/>
      <c r="AJ85" s="71">
        <f t="shared" si="74"/>
        <v>0</v>
      </c>
      <c r="AK85" s="49"/>
      <c r="AL85" s="71">
        <f t="shared" si="75"/>
        <v>0</v>
      </c>
      <c r="AM85" s="49"/>
      <c r="AN85" s="71">
        <f t="shared" si="76"/>
        <v>0</v>
      </c>
      <c r="AO85" s="49"/>
      <c r="AP85" s="71">
        <f t="shared" si="77"/>
        <v>0</v>
      </c>
      <c r="AQ85" s="49"/>
      <c r="AR85" s="71">
        <f t="shared" si="78"/>
        <v>0</v>
      </c>
      <c r="AS85" s="49"/>
      <c r="AT85" s="71">
        <f t="shared" si="79"/>
        <v>0</v>
      </c>
      <c r="AU85" s="49"/>
      <c r="AV85" s="71">
        <f t="shared" si="80"/>
        <v>0</v>
      </c>
      <c r="AW85" s="49"/>
      <c r="AX85" s="71">
        <f t="shared" si="81"/>
        <v>0</v>
      </c>
      <c r="AY85" s="49"/>
      <c r="AZ85" s="71">
        <f t="shared" si="82"/>
        <v>0</v>
      </c>
      <c r="BA85" s="49"/>
      <c r="BB85" s="49"/>
      <c r="BC85" s="49"/>
      <c r="BD85" s="49"/>
      <c r="BE85" s="49"/>
      <c r="BF85" s="49"/>
      <c r="BG85" s="49"/>
      <c r="BH85" s="49"/>
    </row>
    <row r="87" spans="2:60" ht="15">
      <c r="F87" s="102">
        <f>SUM(F5:F86)</f>
        <v>1000.0000000000003</v>
      </c>
    </row>
    <row r="88" spans="2:60" ht="15">
      <c r="B88" s="68" t="s">
        <v>182</v>
      </c>
      <c r="E88">
        <f t="shared" ref="E88:AY88" si="83">SUM(E5:E85)</f>
        <v>2795</v>
      </c>
      <c r="F88">
        <v>2795</v>
      </c>
      <c r="G88">
        <f t="shared" si="83"/>
        <v>3060</v>
      </c>
      <c r="H88">
        <v>3060</v>
      </c>
      <c r="I88">
        <f t="shared" si="83"/>
        <v>2813</v>
      </c>
      <c r="J88">
        <v>2813</v>
      </c>
      <c r="K88">
        <f t="shared" si="83"/>
        <v>2770.5</v>
      </c>
      <c r="L88">
        <v>2770.5</v>
      </c>
      <c r="M88">
        <f t="shared" si="83"/>
        <v>2320</v>
      </c>
      <c r="N88">
        <v>2320</v>
      </c>
      <c r="O88">
        <f t="shared" si="83"/>
        <v>3024</v>
      </c>
      <c r="P88">
        <v>3024</v>
      </c>
      <c r="Q88">
        <f t="shared" si="83"/>
        <v>2758</v>
      </c>
      <c r="R88">
        <v>2758</v>
      </c>
      <c r="S88">
        <f t="shared" si="83"/>
        <v>2180</v>
      </c>
      <c r="T88">
        <v>2180</v>
      </c>
      <c r="U88">
        <f t="shared" si="83"/>
        <v>3455</v>
      </c>
      <c r="V88">
        <v>3455</v>
      </c>
      <c r="W88">
        <f t="shared" si="83"/>
        <v>3184</v>
      </c>
      <c r="X88">
        <v>3184</v>
      </c>
      <c r="Y88">
        <f t="shared" si="83"/>
        <v>2836</v>
      </c>
      <c r="Z88">
        <v>2836</v>
      </c>
      <c r="AA88" s="15">
        <f t="shared" si="83"/>
        <v>3236</v>
      </c>
      <c r="AB88" s="15">
        <v>3236</v>
      </c>
      <c r="AC88">
        <f t="shared" si="83"/>
        <v>3920</v>
      </c>
      <c r="AD88">
        <v>3920</v>
      </c>
      <c r="AE88">
        <f t="shared" si="83"/>
        <v>2408</v>
      </c>
      <c r="AF88">
        <v>2408</v>
      </c>
      <c r="AG88">
        <f t="shared" si="83"/>
        <v>3090</v>
      </c>
      <c r="AH88">
        <v>3090</v>
      </c>
      <c r="AI88">
        <f t="shared" si="83"/>
        <v>3944</v>
      </c>
      <c r="AJ88">
        <v>3944</v>
      </c>
      <c r="AK88">
        <f t="shared" si="83"/>
        <v>3472</v>
      </c>
      <c r="AL88">
        <v>3472</v>
      </c>
      <c r="AM88">
        <f t="shared" si="83"/>
        <v>2052</v>
      </c>
      <c r="AN88">
        <v>2052</v>
      </c>
      <c r="AO88">
        <f t="shared" si="83"/>
        <v>4128</v>
      </c>
      <c r="AP88">
        <v>4128</v>
      </c>
      <c r="AQ88">
        <f t="shared" si="83"/>
        <v>2522</v>
      </c>
      <c r="AR88">
        <v>2522</v>
      </c>
      <c r="AS88">
        <f t="shared" si="83"/>
        <v>2655.5</v>
      </c>
      <c r="AT88">
        <v>2655.5</v>
      </c>
      <c r="AU88">
        <f t="shared" si="83"/>
        <v>3386</v>
      </c>
      <c r="AV88">
        <v>3386</v>
      </c>
      <c r="AW88">
        <f t="shared" si="83"/>
        <v>3384</v>
      </c>
      <c r="AX88">
        <v>3384</v>
      </c>
      <c r="AY88">
        <f t="shared" si="83"/>
        <v>3170</v>
      </c>
      <c r="AZ88">
        <v>3170</v>
      </c>
    </row>
  </sheetData>
  <autoFilter ref="A4:CB61"/>
  <mergeCells count="12">
    <mergeCell ref="BJ2:CB2"/>
    <mergeCell ref="BJ3:BM3"/>
    <mergeCell ref="BN3:BS3"/>
    <mergeCell ref="BT3:BX3"/>
    <mergeCell ref="BY3:CB3"/>
    <mergeCell ref="A2:D2"/>
    <mergeCell ref="A3:A4"/>
    <mergeCell ref="B3:B4"/>
    <mergeCell ref="C3:D3"/>
    <mergeCell ref="BI2:BI4"/>
    <mergeCell ref="BC3:BH3"/>
    <mergeCell ref="E3:BB3"/>
  </mergeCells>
  <phoneticPr fontId="4" type="noConversion"/>
  <pageMargins left="0.19685039370078741" right="0.19685039370078741" top="0.59055118110236227" bottom="0.59055118110236227" header="0" footer="0"/>
  <pageSetup paperSize="9" scale="50" orientation="landscape" r:id="rId1"/>
  <headerFooter alignWithMargins="0">
    <oddHeader>&amp;CRelación entre áreas de conocimiento y Resolución Ministerial 786/09</oddHeader>
    <oddFooter>&amp;CANEXO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J24" sqref="A1:J24"/>
    </sheetView>
  </sheetViews>
  <sheetFormatPr baseColWidth="10" defaultColWidth="11.42578125" defaultRowHeight="12.75"/>
  <sheetData>
    <row r="1" spans="1:1">
      <c r="A1" s="13" t="s">
        <v>92</v>
      </c>
    </row>
    <row r="3" spans="1:1">
      <c r="A3" s="10" t="s">
        <v>93</v>
      </c>
    </row>
    <row r="5" spans="1:1">
      <c r="A5" s="10" t="s">
        <v>94</v>
      </c>
    </row>
    <row r="6" spans="1:1">
      <c r="A6" s="10" t="s">
        <v>101</v>
      </c>
    </row>
    <row r="7" spans="1:1">
      <c r="A7" s="10" t="s">
        <v>102</v>
      </c>
    </row>
    <row r="8" spans="1:1">
      <c r="A8" s="10"/>
    </row>
    <row r="9" spans="1:1">
      <c r="A9" s="10" t="s">
        <v>95</v>
      </c>
    </row>
    <row r="10" spans="1:1">
      <c r="A10" s="10" t="s">
        <v>96</v>
      </c>
    </row>
    <row r="11" spans="1:1">
      <c r="A11" s="10" t="s">
        <v>97</v>
      </c>
    </row>
    <row r="12" spans="1:1">
      <c r="A12" s="10" t="s">
        <v>98</v>
      </c>
    </row>
    <row r="13" spans="1:1">
      <c r="A13" s="10" t="s">
        <v>99</v>
      </c>
    </row>
    <row r="15" spans="1:1">
      <c r="A15" s="10" t="s">
        <v>100</v>
      </c>
    </row>
    <row r="17" spans="1:1">
      <c r="A17" s="10" t="s">
        <v>103</v>
      </c>
    </row>
    <row r="18" spans="1:1">
      <c r="A18" s="10" t="s">
        <v>104</v>
      </c>
    </row>
    <row r="19" spans="1:1">
      <c r="A19" s="10" t="s">
        <v>105</v>
      </c>
    </row>
    <row r="20" spans="1:1">
      <c r="A20" s="10" t="s">
        <v>107</v>
      </c>
    </row>
    <row r="21" spans="1:1">
      <c r="A21" s="10" t="s">
        <v>106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9"/>
  <sheetViews>
    <sheetView workbookViewId="0">
      <selection activeCell="G3" sqref="G3"/>
    </sheetView>
  </sheetViews>
  <sheetFormatPr baseColWidth="10" defaultColWidth="11.42578125" defaultRowHeight="12.75"/>
  <sheetData>
    <row r="1" spans="1:46">
      <c r="A1" t="s">
        <v>117</v>
      </c>
    </row>
    <row r="3" spans="1:46">
      <c r="A3" t="s">
        <v>118</v>
      </c>
      <c r="B3" t="s">
        <v>120</v>
      </c>
      <c r="D3" s="23" t="s">
        <v>119</v>
      </c>
    </row>
    <row r="5" spans="1:46">
      <c r="A5" s="52" t="s">
        <v>122</v>
      </c>
      <c r="B5" s="52"/>
      <c r="C5" s="52"/>
      <c r="D5" s="53" t="s">
        <v>130</v>
      </c>
      <c r="E5" s="52"/>
      <c r="F5" s="52"/>
    </row>
    <row r="6" spans="1:46">
      <c r="D6" s="10"/>
    </row>
    <row r="7" spans="1:46">
      <c r="A7" s="10" t="s">
        <v>132</v>
      </c>
      <c r="D7" s="10" t="s">
        <v>133</v>
      </c>
    </row>
    <row r="9" spans="1:46">
      <c r="A9" s="48" t="s">
        <v>128</v>
      </c>
      <c r="B9" s="43"/>
      <c r="C9" s="43"/>
      <c r="D9" s="48" t="s">
        <v>129</v>
      </c>
      <c r="E9" s="43"/>
      <c r="F9" s="43"/>
      <c r="G9" s="43"/>
      <c r="H9" s="43"/>
      <c r="I9" s="43"/>
      <c r="J9" s="43"/>
    </row>
    <row r="10" spans="1:46">
      <c r="E10" s="27"/>
      <c r="F10" s="27"/>
      <c r="G10" s="27"/>
      <c r="H10" s="27"/>
      <c r="I10" s="27"/>
      <c r="J10" s="27"/>
      <c r="K10" s="27"/>
    </row>
    <row r="11" spans="1:46" ht="14.25">
      <c r="A11" s="23" t="s">
        <v>147</v>
      </c>
      <c r="B11" s="23"/>
      <c r="C11" s="23"/>
      <c r="D11" s="23" t="s">
        <v>129</v>
      </c>
      <c r="E11" s="40"/>
      <c r="F11" s="41"/>
      <c r="G11" s="42" t="s">
        <v>148</v>
      </c>
      <c r="H11" s="40"/>
      <c r="I11" s="40"/>
      <c r="J11" s="40">
        <v>256</v>
      </c>
      <c r="K11" s="27"/>
    </row>
    <row r="12" spans="1:46" ht="14.25">
      <c r="A12" s="23"/>
      <c r="B12" s="23"/>
      <c r="C12" s="23"/>
      <c r="D12" s="23"/>
      <c r="E12" s="40"/>
      <c r="F12" s="41"/>
      <c r="G12" s="42" t="s">
        <v>21</v>
      </c>
      <c r="H12" s="40"/>
      <c r="I12" s="40"/>
      <c r="J12" s="40">
        <v>50</v>
      </c>
      <c r="K12" s="27"/>
    </row>
    <row r="13" spans="1:46" ht="14.25">
      <c r="A13" s="23"/>
      <c r="B13" s="23"/>
      <c r="C13" s="23"/>
      <c r="D13" s="23"/>
      <c r="E13" s="40"/>
      <c r="F13" s="41"/>
      <c r="G13" s="42" t="s">
        <v>149</v>
      </c>
      <c r="H13" s="40"/>
      <c r="I13" s="40"/>
      <c r="J13" s="40">
        <v>128</v>
      </c>
      <c r="K13" s="27"/>
    </row>
    <row r="14" spans="1:46" ht="14.25">
      <c r="A14" s="23"/>
      <c r="B14" s="23"/>
      <c r="C14" s="23"/>
      <c r="D14" s="23"/>
      <c r="E14" s="40"/>
      <c r="F14" s="41"/>
      <c r="G14" s="42" t="s">
        <v>150</v>
      </c>
      <c r="H14" s="40"/>
      <c r="I14" s="40"/>
      <c r="J14" s="40">
        <v>200</v>
      </c>
      <c r="K14" s="27"/>
    </row>
    <row r="15" spans="1:46">
      <c r="E15" s="27"/>
      <c r="F15" s="27"/>
      <c r="G15" s="27"/>
      <c r="H15" s="27"/>
      <c r="I15" s="27"/>
      <c r="J15" s="27"/>
      <c r="K15" s="27"/>
    </row>
    <row r="16" spans="1:46" ht="15">
      <c r="A16" s="44" t="s">
        <v>154</v>
      </c>
      <c r="B16" s="44"/>
      <c r="C16" s="44"/>
      <c r="D16" s="44" t="s">
        <v>129</v>
      </c>
      <c r="E16" s="44"/>
      <c r="F16" s="44"/>
      <c r="G16" s="45" t="s">
        <v>148</v>
      </c>
      <c r="H16" s="44"/>
      <c r="I16" s="44"/>
      <c r="J16" s="46">
        <v>352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9">
        <f>SUM(H16:AS16)</f>
        <v>352</v>
      </c>
    </row>
    <row r="17" spans="1:46" ht="15">
      <c r="A17" s="44"/>
      <c r="B17" s="44"/>
      <c r="C17" s="44"/>
      <c r="D17" s="44"/>
      <c r="E17" s="44"/>
      <c r="F17" s="44"/>
      <c r="G17" s="45" t="s">
        <v>155</v>
      </c>
      <c r="H17" s="44"/>
      <c r="I17" s="44"/>
      <c r="J17" s="46">
        <v>144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>
        <f>SUM(H17:AS17)</f>
        <v>144</v>
      </c>
    </row>
    <row r="18" spans="1:46" ht="15">
      <c r="A18" s="44"/>
      <c r="B18" s="44"/>
      <c r="C18" s="44"/>
      <c r="D18" s="44"/>
      <c r="E18" s="44"/>
      <c r="F18" s="44"/>
      <c r="G18" s="45" t="s">
        <v>156</v>
      </c>
      <c r="H18" s="44"/>
      <c r="I18" s="44"/>
      <c r="J18" s="46">
        <v>384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>
        <v>384</v>
      </c>
      <c r="AT18" s="30"/>
    </row>
    <row r="19" spans="1:46" ht="15">
      <c r="A19" s="44"/>
      <c r="B19" s="44"/>
      <c r="C19" s="44"/>
      <c r="D19" s="44"/>
      <c r="E19" s="44"/>
      <c r="F19" s="44"/>
      <c r="G19" s="45" t="s">
        <v>157</v>
      </c>
      <c r="H19" s="44"/>
      <c r="I19" s="44"/>
      <c r="J19" s="47">
        <v>96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topLeftCell="A9" workbookViewId="0">
      <selection activeCell="H31" sqref="H31"/>
    </sheetView>
  </sheetViews>
  <sheetFormatPr baseColWidth="10" defaultColWidth="11.42578125" defaultRowHeight="12.75"/>
  <cols>
    <col min="1" max="1" width="6.85546875" customWidth="1"/>
    <col min="2" max="2" width="49.5703125" customWidth="1"/>
    <col min="3" max="3" width="10.28515625" customWidth="1"/>
    <col min="4" max="5" width="8.28515625" hidden="1" customWidth="1"/>
    <col min="6" max="6" width="7.85546875" hidden="1" customWidth="1"/>
    <col min="7" max="7" width="7.85546875" customWidth="1"/>
    <col min="8" max="8" width="5.140625" bestFit="1" customWidth="1"/>
    <col min="9" max="9" width="6.140625" hidden="1" customWidth="1"/>
    <col min="10" max="10" width="7.28515625" hidden="1" customWidth="1"/>
    <col min="11" max="11" width="5.42578125" hidden="1" customWidth="1"/>
    <col min="12" max="12" width="7.140625" hidden="1" customWidth="1"/>
    <col min="13" max="13" width="5.28515625" hidden="1" customWidth="1"/>
    <col min="14" max="14" width="7.28515625" hidden="1" customWidth="1"/>
    <col min="15" max="15" width="5.5703125" hidden="1" customWidth="1"/>
    <col min="16" max="16" width="7.140625" hidden="1" customWidth="1"/>
    <col min="17" max="17" width="7.7109375" customWidth="1"/>
    <col min="18" max="18" width="6.140625" customWidth="1"/>
    <col min="19" max="19" width="6.5703125" customWidth="1"/>
    <col min="20" max="20" width="7.7109375" bestFit="1" customWidth="1"/>
    <col min="21" max="21" width="7.85546875" customWidth="1"/>
    <col min="22" max="22" width="7.140625" customWidth="1"/>
    <col min="23" max="23" width="8.140625" customWidth="1"/>
    <col min="24" max="24" width="7.7109375" customWidth="1"/>
    <col min="25" max="25" width="7.28515625" customWidth="1"/>
    <col min="26" max="27" width="6.42578125" customWidth="1"/>
    <col min="28" max="28" width="8.85546875" customWidth="1"/>
    <col min="29" max="29" width="8.28515625" customWidth="1"/>
    <col min="30" max="30" width="7.7109375" bestFit="1" customWidth="1"/>
    <col min="31" max="31" width="7" customWidth="1"/>
    <col min="32" max="32" width="6" customWidth="1"/>
    <col min="33" max="33" width="6.7109375" customWidth="1"/>
    <col min="34" max="34" width="6.140625" customWidth="1"/>
    <col min="35" max="35" width="6.7109375" customWidth="1"/>
  </cols>
  <sheetData>
    <row r="1" spans="1:37" ht="30" customHeight="1">
      <c r="B1" s="60" t="s">
        <v>189</v>
      </c>
    </row>
    <row r="2" spans="1:37" ht="30" customHeight="1">
      <c r="B2" s="154" t="s">
        <v>190</v>
      </c>
      <c r="Q2" s="176" t="s">
        <v>185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7" s="124" customFormat="1" ht="15">
      <c r="A3" s="129"/>
      <c r="B3" s="130"/>
      <c r="C3" s="194"/>
      <c r="D3" s="131"/>
      <c r="E3" s="131"/>
      <c r="F3" s="132"/>
      <c r="G3" s="135"/>
      <c r="H3" s="195"/>
      <c r="Q3" s="157"/>
      <c r="R3" s="158"/>
      <c r="S3" s="158"/>
      <c r="T3" s="159"/>
      <c r="U3" s="157"/>
      <c r="V3" s="158"/>
      <c r="W3" s="158"/>
      <c r="X3" s="158"/>
      <c r="Y3" s="158"/>
      <c r="Z3" s="159"/>
      <c r="AA3" s="157"/>
      <c r="AB3" s="158"/>
      <c r="AC3" s="158"/>
      <c r="AD3" s="158"/>
      <c r="AE3" s="159"/>
      <c r="AF3" s="157"/>
      <c r="AG3" s="158"/>
      <c r="AH3" s="159"/>
      <c r="AI3" s="160"/>
    </row>
    <row r="4" spans="1:37" ht="15">
      <c r="A4" s="121"/>
      <c r="B4" s="32"/>
      <c r="C4" s="134"/>
      <c r="D4" s="122"/>
      <c r="E4" s="123"/>
      <c r="F4" s="123"/>
      <c r="G4" s="123"/>
      <c r="H4" s="123"/>
      <c r="I4" s="123"/>
      <c r="J4" s="123"/>
      <c r="K4" s="123"/>
      <c r="L4" s="123"/>
      <c r="M4" s="122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37">
      <c r="A5" s="196" t="s">
        <v>202</v>
      </c>
      <c r="B5" s="197"/>
      <c r="C5" s="21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37" ht="15.75" customHeight="1">
      <c r="A6" s="198"/>
      <c r="B6" s="199"/>
      <c r="C6" s="21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37" ht="15.75" customHeight="1" thickBot="1">
      <c r="A7" s="200"/>
      <c r="B7" s="201"/>
      <c r="C7" s="134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37" ht="15.75" customHeight="1" thickBot="1">
      <c r="A8" s="202"/>
      <c r="B8" s="203"/>
      <c r="C8" s="134"/>
      <c r="D8" s="123"/>
      <c r="E8" s="123"/>
      <c r="F8" s="123"/>
      <c r="G8" s="123"/>
      <c r="H8" s="152"/>
      <c r="I8" s="178" t="s">
        <v>194</v>
      </c>
      <c r="J8" s="181" t="s">
        <v>196</v>
      </c>
      <c r="K8" s="181" t="s">
        <v>195</v>
      </c>
      <c r="L8" s="181" t="s">
        <v>197</v>
      </c>
      <c r="M8" s="181" t="s">
        <v>198</v>
      </c>
      <c r="N8" s="181" t="s">
        <v>199</v>
      </c>
      <c r="O8" s="181" t="s">
        <v>200</v>
      </c>
      <c r="P8" s="181" t="s">
        <v>201</v>
      </c>
      <c r="Q8" s="178" t="s">
        <v>108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206"/>
    </row>
    <row r="9" spans="1:37" ht="15.75" customHeight="1">
      <c r="A9" s="202"/>
      <c r="B9" s="203"/>
      <c r="C9" s="134"/>
      <c r="D9" s="123"/>
      <c r="E9" s="123"/>
      <c r="F9" s="123"/>
      <c r="G9" s="123"/>
      <c r="H9" s="128"/>
      <c r="I9" s="179"/>
      <c r="J9" s="182"/>
      <c r="K9" s="182"/>
      <c r="L9" s="182"/>
      <c r="M9" s="182"/>
      <c r="N9" s="182"/>
      <c r="O9" s="182"/>
      <c r="P9" s="182"/>
      <c r="Q9" s="184" t="s">
        <v>26</v>
      </c>
      <c r="R9" s="185"/>
      <c r="S9" s="185"/>
      <c r="T9" s="186"/>
      <c r="U9" s="187" t="s">
        <v>27</v>
      </c>
      <c r="V9" s="188"/>
      <c r="W9" s="188"/>
      <c r="X9" s="188"/>
      <c r="Y9" s="188"/>
      <c r="Z9" s="189"/>
      <c r="AA9" s="184" t="s">
        <v>29</v>
      </c>
      <c r="AB9" s="185"/>
      <c r="AC9" s="185"/>
      <c r="AD9" s="185"/>
      <c r="AE9" s="186"/>
      <c r="AF9" s="184" t="s">
        <v>35</v>
      </c>
      <c r="AG9" s="185"/>
      <c r="AH9" s="185"/>
      <c r="AI9" s="186"/>
    </row>
    <row r="10" spans="1:37" ht="15.75" customHeight="1" thickBot="1">
      <c r="A10" s="202"/>
      <c r="B10" s="203"/>
      <c r="C10" s="134"/>
      <c r="D10" s="123"/>
      <c r="E10" s="123"/>
      <c r="F10" s="123"/>
      <c r="G10" s="123"/>
      <c r="H10" s="147" t="s">
        <v>75</v>
      </c>
      <c r="I10" s="179"/>
      <c r="J10" s="182"/>
      <c r="K10" s="182"/>
      <c r="L10" s="182"/>
      <c r="M10" s="182"/>
      <c r="N10" s="182"/>
      <c r="O10" s="182"/>
      <c r="P10" s="182"/>
      <c r="Q10" s="118">
        <v>1</v>
      </c>
      <c r="R10" s="153">
        <v>2</v>
      </c>
      <c r="S10" s="118">
        <v>3</v>
      </c>
      <c r="T10" s="153">
        <v>4</v>
      </c>
      <c r="U10" s="144">
        <v>5</v>
      </c>
      <c r="V10" s="145">
        <v>6</v>
      </c>
      <c r="W10" s="144">
        <v>7</v>
      </c>
      <c r="X10" s="145">
        <v>8</v>
      </c>
      <c r="Y10" s="144">
        <v>9</v>
      </c>
      <c r="Z10" s="146">
        <v>10</v>
      </c>
      <c r="AA10" s="118">
        <v>11</v>
      </c>
      <c r="AB10" s="153">
        <v>12</v>
      </c>
      <c r="AC10" s="118">
        <v>13</v>
      </c>
      <c r="AD10" s="153">
        <v>14</v>
      </c>
      <c r="AE10" s="118">
        <v>15</v>
      </c>
      <c r="AF10" s="153">
        <v>16</v>
      </c>
      <c r="AG10" s="118">
        <v>17</v>
      </c>
      <c r="AH10" s="153">
        <v>18</v>
      </c>
      <c r="AI10" s="148">
        <v>19</v>
      </c>
    </row>
    <row r="11" spans="1:37" ht="50.25" customHeight="1" thickBot="1">
      <c r="A11" s="202"/>
      <c r="B11" s="203"/>
      <c r="C11" s="212" t="s">
        <v>203</v>
      </c>
      <c r="D11" s="213"/>
      <c r="E11" s="213"/>
      <c r="F11" s="213"/>
      <c r="G11" s="214" t="s">
        <v>204</v>
      </c>
      <c r="H11" s="211"/>
      <c r="I11" s="180"/>
      <c r="J11" s="183"/>
      <c r="K11" s="183"/>
      <c r="L11" s="183"/>
      <c r="M11" s="183"/>
      <c r="N11" s="183"/>
      <c r="O11" s="183"/>
      <c r="P11" s="183"/>
      <c r="Q11" s="127" t="s">
        <v>23</v>
      </c>
      <c r="R11" s="125" t="s">
        <v>24</v>
      </c>
      <c r="S11" s="125" t="s">
        <v>21</v>
      </c>
      <c r="T11" s="126" t="s">
        <v>25</v>
      </c>
      <c r="U11" s="149" t="s">
        <v>76</v>
      </c>
      <c r="V11" s="150" t="s">
        <v>77</v>
      </c>
      <c r="W11" s="150" t="s">
        <v>28</v>
      </c>
      <c r="X11" s="150" t="s">
        <v>78</v>
      </c>
      <c r="Y11" s="150" t="s">
        <v>79</v>
      </c>
      <c r="Z11" s="151" t="s">
        <v>80</v>
      </c>
      <c r="AA11" s="127" t="s">
        <v>30</v>
      </c>
      <c r="AB11" s="125" t="s">
        <v>34</v>
      </c>
      <c r="AC11" s="125" t="s">
        <v>31</v>
      </c>
      <c r="AD11" s="125" t="s">
        <v>32</v>
      </c>
      <c r="AE11" s="126" t="s">
        <v>33</v>
      </c>
      <c r="AF11" s="127" t="s">
        <v>22</v>
      </c>
      <c r="AG11" s="125" t="s">
        <v>36</v>
      </c>
      <c r="AH11" s="125" t="s">
        <v>37</v>
      </c>
      <c r="AI11" s="126" t="s">
        <v>38</v>
      </c>
    </row>
    <row r="12" spans="1:37" ht="15">
      <c r="A12" s="207">
        <v>58</v>
      </c>
      <c r="B12" s="133" t="s">
        <v>160</v>
      </c>
      <c r="C12" s="215">
        <v>96</v>
      </c>
      <c r="D12" s="136" t="e">
        <f>MIN(#REF!)</f>
        <v>#REF!</v>
      </c>
      <c r="E12" s="136" t="e">
        <f>MAX(#REF!)</f>
        <v>#REF!</v>
      </c>
      <c r="F12" s="136" t="e">
        <f t="shared" ref="F12:F31" si="0">E12-D12</f>
        <v>#REF!</v>
      </c>
      <c r="G12" s="216">
        <v>30.690537084398979</v>
      </c>
      <c r="H12" s="235"/>
      <c r="I12" s="35"/>
      <c r="J12" s="35"/>
      <c r="K12" s="35"/>
      <c r="L12" s="35"/>
      <c r="M12" s="35"/>
      <c r="N12" s="35"/>
      <c r="O12" s="35"/>
      <c r="P12" s="35"/>
      <c r="Q12" s="204"/>
      <c r="R12" s="204"/>
      <c r="S12" s="204"/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7"/>
      <c r="AK12" s="27"/>
    </row>
    <row r="13" spans="1:37" ht="15">
      <c r="A13" s="208">
        <v>63</v>
      </c>
      <c r="B13" s="105" t="s">
        <v>162</v>
      </c>
      <c r="C13" s="217">
        <v>100</v>
      </c>
      <c r="D13" s="142" t="e">
        <f>MIN(#REF!)</f>
        <v>#REF!</v>
      </c>
      <c r="E13" s="142" t="e">
        <f>MAX(#REF!)</f>
        <v>#REF!</v>
      </c>
      <c r="F13" s="142" t="e">
        <f t="shared" si="0"/>
        <v>#REF!</v>
      </c>
      <c r="G13" s="143">
        <v>42.63565891472868</v>
      </c>
      <c r="H13" s="23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7"/>
      <c r="AK13" s="27"/>
    </row>
    <row r="14" spans="1:37" ht="15">
      <c r="A14" s="208">
        <v>64</v>
      </c>
      <c r="B14" s="105" t="s">
        <v>164</v>
      </c>
      <c r="C14" s="217">
        <v>74</v>
      </c>
      <c r="D14" s="142" t="e">
        <f>MIN(#REF!)</f>
        <v>#REF!</v>
      </c>
      <c r="E14" s="142" t="e">
        <f>MAX(#REF!)</f>
        <v>#REF!</v>
      </c>
      <c r="F14" s="142" t="e">
        <f t="shared" si="0"/>
        <v>#REF!</v>
      </c>
      <c r="G14" s="143">
        <v>22.613065326633166</v>
      </c>
      <c r="H14" s="236" t="s">
        <v>86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" t="s">
        <v>82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7"/>
      <c r="AK14" s="27"/>
    </row>
    <row r="15" spans="1:37" ht="15">
      <c r="A15" s="208">
        <v>65</v>
      </c>
      <c r="B15" s="105" t="s">
        <v>165</v>
      </c>
      <c r="C15" s="217">
        <v>6</v>
      </c>
      <c r="D15" s="142" t="e">
        <f>MIN(#REF!)</f>
        <v>#REF!</v>
      </c>
      <c r="E15" s="142" t="e">
        <f>MAX(#REF!)</f>
        <v>#REF!</v>
      </c>
      <c r="F15" s="142" t="e">
        <f t="shared" si="0"/>
        <v>#REF!</v>
      </c>
      <c r="G15" s="143">
        <v>2.1329541414859583</v>
      </c>
      <c r="H15" s="236" t="s">
        <v>81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"/>
      <c r="V15" s="4" t="s">
        <v>82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7"/>
      <c r="AK15" s="27"/>
    </row>
    <row r="16" spans="1:37" ht="15">
      <c r="A16" s="208">
        <v>66</v>
      </c>
      <c r="B16" s="105" t="s">
        <v>166</v>
      </c>
      <c r="C16" s="217">
        <v>20</v>
      </c>
      <c r="D16" s="142" t="e">
        <f>MIN(#REF!)</f>
        <v>#REF!</v>
      </c>
      <c r="E16" s="142" t="e">
        <f>MAX(#REF!)</f>
        <v>#REF!</v>
      </c>
      <c r="F16" s="142" t="e">
        <f t="shared" si="0"/>
        <v>#REF!</v>
      </c>
      <c r="G16" s="143">
        <v>7.1098471382865274</v>
      </c>
      <c r="H16" s="236" t="s">
        <v>81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"/>
      <c r="V16" s="4" t="s">
        <v>82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27"/>
      <c r="AK16" s="27"/>
    </row>
    <row r="17" spans="1:37" ht="15">
      <c r="A17" s="208">
        <v>67</v>
      </c>
      <c r="B17" s="105" t="s">
        <v>167</v>
      </c>
      <c r="C17" s="217">
        <v>22</v>
      </c>
      <c r="D17" s="142" t="e">
        <f>MIN(#REF!)</f>
        <v>#REF!</v>
      </c>
      <c r="E17" s="142" t="e">
        <f>MAX(#REF!)</f>
        <v>#REF!</v>
      </c>
      <c r="F17" s="142" t="e">
        <f t="shared" si="0"/>
        <v>#REF!</v>
      </c>
      <c r="G17" s="143">
        <v>7.8208318521151794</v>
      </c>
      <c r="H17" s="236" t="s">
        <v>81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"/>
      <c r="V17" s="4" t="s">
        <v>82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27"/>
      <c r="AK17" s="27"/>
    </row>
    <row r="18" spans="1:37" ht="15">
      <c r="A18" s="208">
        <v>67</v>
      </c>
      <c r="B18" s="105" t="s">
        <v>168</v>
      </c>
      <c r="C18" s="217">
        <v>22</v>
      </c>
      <c r="D18" s="142" t="e">
        <f>MIN(#REF!)</f>
        <v>#REF!</v>
      </c>
      <c r="E18" s="142" t="e">
        <f>MAX(#REF!)</f>
        <v>#REF!</v>
      </c>
      <c r="F18" s="142" t="e">
        <f t="shared" si="0"/>
        <v>#REF!</v>
      </c>
      <c r="G18" s="143">
        <v>7.8208318521151794</v>
      </c>
      <c r="H18" s="236" t="s">
        <v>81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"/>
      <c r="V18" s="3"/>
      <c r="W18" s="3"/>
      <c r="X18" s="3"/>
      <c r="Y18" s="3"/>
      <c r="Z18" s="4" t="s">
        <v>82</v>
      </c>
      <c r="AA18" s="3"/>
      <c r="AB18" s="3"/>
      <c r="AC18" s="3"/>
      <c r="AD18" s="3"/>
      <c r="AE18" s="3"/>
      <c r="AF18" s="3"/>
      <c r="AG18" s="3"/>
      <c r="AH18" s="3"/>
      <c r="AI18" s="3"/>
      <c r="AJ18" s="27"/>
      <c r="AK18" s="27"/>
    </row>
    <row r="19" spans="1:37" ht="15">
      <c r="A19" s="208">
        <v>68</v>
      </c>
      <c r="B19" s="105" t="s">
        <v>169</v>
      </c>
      <c r="C19" s="217">
        <v>44</v>
      </c>
      <c r="D19" s="142" t="e">
        <f>MIN(#REF!)</f>
        <v>#REF!</v>
      </c>
      <c r="E19" s="142" t="e">
        <f>MAX(#REF!)</f>
        <v>#REF!</v>
      </c>
      <c r="F19" s="142" t="e">
        <f t="shared" si="0"/>
        <v>#REF!</v>
      </c>
      <c r="G19" s="143">
        <v>15.641663704230359</v>
      </c>
      <c r="H19" s="236" t="s">
        <v>81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"/>
      <c r="V19" s="3"/>
      <c r="W19" s="3"/>
      <c r="X19" s="3"/>
      <c r="Y19" s="3"/>
      <c r="Z19" s="4" t="s">
        <v>82</v>
      </c>
      <c r="AA19" s="3"/>
      <c r="AB19" s="3"/>
      <c r="AC19" s="3"/>
      <c r="AD19" s="3"/>
      <c r="AE19" s="3"/>
      <c r="AF19" s="3"/>
      <c r="AG19" s="3"/>
      <c r="AH19" s="3"/>
      <c r="AI19" s="3"/>
      <c r="AJ19" s="27"/>
      <c r="AK19" s="27"/>
    </row>
    <row r="20" spans="1:37" ht="15">
      <c r="A20" s="208">
        <v>69</v>
      </c>
      <c r="B20" s="105" t="s">
        <v>170</v>
      </c>
      <c r="C20" s="217">
        <v>3</v>
      </c>
      <c r="D20" s="142" t="e">
        <f>MIN(#REF!)</f>
        <v>#REF!</v>
      </c>
      <c r="E20" s="142" t="e">
        <f>MAX(#REF!)</f>
        <v>#REF!</v>
      </c>
      <c r="F20" s="142" t="e">
        <f t="shared" si="0"/>
        <v>#REF!</v>
      </c>
      <c r="G20" s="143">
        <v>1.0664770707429791</v>
      </c>
      <c r="H20" s="236" t="s">
        <v>84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"/>
      <c r="V20" s="3"/>
      <c r="W20" s="3"/>
      <c r="X20" s="3"/>
      <c r="Y20" s="3"/>
      <c r="Z20" s="3"/>
      <c r="AA20" s="3"/>
      <c r="AB20" s="3"/>
      <c r="AC20" s="3"/>
      <c r="AD20" s="4" t="s">
        <v>82</v>
      </c>
      <c r="AE20" s="4" t="s">
        <v>82</v>
      </c>
      <c r="AF20" s="3"/>
      <c r="AG20" s="3"/>
      <c r="AH20" s="3"/>
      <c r="AI20" s="3"/>
      <c r="AJ20" s="27"/>
      <c r="AK20" s="27"/>
    </row>
    <row r="21" spans="1:37" ht="15">
      <c r="A21" s="208">
        <v>70</v>
      </c>
      <c r="B21" s="105" t="s">
        <v>177</v>
      </c>
      <c r="C21" s="217">
        <v>22</v>
      </c>
      <c r="D21" s="142" t="e">
        <f>MIN(#REF!)</f>
        <v>#REF!</v>
      </c>
      <c r="E21" s="142" t="e">
        <f>MAX(#REF!)</f>
        <v>#REF!</v>
      </c>
      <c r="F21" s="142" t="e">
        <f t="shared" si="0"/>
        <v>#REF!</v>
      </c>
      <c r="G21" s="143">
        <v>19.681620839363241</v>
      </c>
      <c r="H21" s="236" t="s">
        <v>87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 t="s">
        <v>82</v>
      </c>
      <c r="AJ21" s="27"/>
      <c r="AK21" s="27"/>
    </row>
    <row r="22" spans="1:37" ht="15">
      <c r="A22" s="208">
        <v>71</v>
      </c>
      <c r="B22" s="105" t="s">
        <v>171</v>
      </c>
      <c r="C22" s="217">
        <v>24</v>
      </c>
      <c r="D22" s="142" t="e">
        <f>MIN(#REF!)</f>
        <v>#REF!</v>
      </c>
      <c r="E22" s="142" t="e">
        <f>MAX(#REF!)</f>
        <v>#REF!</v>
      </c>
      <c r="F22" s="142" t="e">
        <f t="shared" si="0"/>
        <v>#REF!</v>
      </c>
      <c r="G22" s="143">
        <v>7.5376884422110546</v>
      </c>
      <c r="H22" s="23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27"/>
      <c r="AK22" s="27"/>
    </row>
    <row r="23" spans="1:37" ht="15.75" thickBot="1">
      <c r="A23" s="117">
        <v>72</v>
      </c>
      <c r="B23" s="106" t="s">
        <v>172</v>
      </c>
      <c r="C23" s="215">
        <v>40</v>
      </c>
      <c r="D23" s="136" t="e">
        <f>MIN(#REF!)</f>
        <v>#REF!</v>
      </c>
      <c r="E23" s="136" t="e">
        <f>MAX(#REF!)</f>
        <v>#REF!</v>
      </c>
      <c r="F23" s="136" t="e">
        <f t="shared" si="0"/>
        <v>#REF!</v>
      </c>
      <c r="G23" s="216">
        <v>12.562814070351759</v>
      </c>
      <c r="H23" s="237" t="s">
        <v>87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6" t="s">
        <v>82</v>
      </c>
      <c r="AI23" s="225"/>
      <c r="AJ23" s="27"/>
      <c r="AK23" s="27"/>
    </row>
    <row r="24" spans="1:37" ht="15">
      <c r="A24" s="221">
        <v>73</v>
      </c>
      <c r="B24" s="222" t="s">
        <v>173</v>
      </c>
      <c r="C24" s="218">
        <v>14</v>
      </c>
      <c r="D24" s="137" t="e">
        <f>MIN(#REF!)</f>
        <v>#REF!</v>
      </c>
      <c r="E24" s="137" t="e">
        <f>MAX(#REF!)</f>
        <v>#REF!</v>
      </c>
      <c r="F24" s="137" t="e">
        <f t="shared" si="0"/>
        <v>#REF!</v>
      </c>
      <c r="G24" s="138">
        <v>4.3969849246231156</v>
      </c>
      <c r="H24" s="238" t="s">
        <v>87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9" t="s">
        <v>82</v>
      </c>
      <c r="AG24" s="228"/>
      <c r="AH24" s="228"/>
      <c r="AI24" s="230"/>
      <c r="AJ24" s="27"/>
      <c r="AK24" s="27"/>
    </row>
    <row r="25" spans="1:37" ht="15">
      <c r="A25" s="210" t="s">
        <v>187</v>
      </c>
      <c r="B25" s="209" t="s">
        <v>174</v>
      </c>
      <c r="C25" s="217">
        <v>30</v>
      </c>
      <c r="D25" s="142" t="e">
        <f>MIN(#REF!)</f>
        <v>#REF!</v>
      </c>
      <c r="E25" s="142" t="e">
        <f>MAX(#REF!)</f>
        <v>#REF!</v>
      </c>
      <c r="F25" s="142" t="e">
        <f t="shared" si="0"/>
        <v>#REF!</v>
      </c>
      <c r="G25" s="143">
        <v>9.4221105527638187</v>
      </c>
      <c r="H25" s="239" t="s">
        <v>87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4" t="s">
        <v>82</v>
      </c>
      <c r="AG25" s="3"/>
      <c r="AH25" s="3"/>
      <c r="AI25" s="231"/>
      <c r="AJ25" s="27"/>
      <c r="AK25" s="27"/>
    </row>
    <row r="26" spans="1:37" ht="15.75" thickBot="1">
      <c r="A26" s="223" t="s">
        <v>188</v>
      </c>
      <c r="B26" s="224" t="s">
        <v>178</v>
      </c>
      <c r="C26" s="219">
        <v>64</v>
      </c>
      <c r="D26" s="139" t="e">
        <f>MIN(#REF!)</f>
        <v>#REF!</v>
      </c>
      <c r="E26" s="139" t="e">
        <f>MAX(#REF!)</f>
        <v>#REF!</v>
      </c>
      <c r="F26" s="139" t="e">
        <f t="shared" si="0"/>
        <v>#REF!</v>
      </c>
      <c r="G26" s="140">
        <v>18.523878437047756</v>
      </c>
      <c r="H26" s="240" t="s">
        <v>87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3" t="s">
        <v>82</v>
      </c>
      <c r="AG26" s="232"/>
      <c r="AH26" s="232"/>
      <c r="AI26" s="234"/>
      <c r="AJ26" s="27"/>
      <c r="AK26" s="27"/>
    </row>
    <row r="27" spans="1:37" ht="15">
      <c r="A27" s="117">
        <v>74</v>
      </c>
      <c r="B27" s="104" t="s">
        <v>149</v>
      </c>
      <c r="C27" s="220">
        <v>200</v>
      </c>
      <c r="D27" s="141" t="e">
        <f>MIN(#REF!)</f>
        <v>#REF!</v>
      </c>
      <c r="E27" s="141" t="e">
        <f>MAX(#REF!)</f>
        <v>#REF!</v>
      </c>
      <c r="F27" s="141" t="e">
        <f t="shared" si="0"/>
        <v>#REF!</v>
      </c>
      <c r="G27" s="193">
        <v>73.806078147612155</v>
      </c>
      <c r="H27" s="2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7"/>
      <c r="AK27" s="27"/>
    </row>
    <row r="28" spans="1:37" ht="15">
      <c r="A28" s="208">
        <v>75</v>
      </c>
      <c r="B28" s="105" t="s">
        <v>175</v>
      </c>
      <c r="C28" s="217">
        <v>200</v>
      </c>
      <c r="D28" s="142" t="e">
        <f>MIN(#REF!)</f>
        <v>#REF!</v>
      </c>
      <c r="E28" s="142" t="e">
        <f>MAX(#REF!)</f>
        <v>#REF!</v>
      </c>
      <c r="F28" s="142" t="e">
        <f t="shared" si="0"/>
        <v>#REF!</v>
      </c>
      <c r="G28" s="143">
        <v>59.04486251808973</v>
      </c>
      <c r="H28" s="236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27"/>
      <c r="AK28" s="27"/>
    </row>
    <row r="29" spans="1:37" ht="15">
      <c r="A29" s="208">
        <v>76</v>
      </c>
      <c r="B29" s="105" t="s">
        <v>179</v>
      </c>
      <c r="C29" s="217">
        <v>102</v>
      </c>
      <c r="D29" s="142" t="e">
        <f>MIN(#REF!)</f>
        <v>#REF!</v>
      </c>
      <c r="E29" s="142" t="e">
        <f>MAX(#REF!)</f>
        <v>#REF!</v>
      </c>
      <c r="F29" s="142" t="e">
        <f t="shared" si="0"/>
        <v>#REF!</v>
      </c>
      <c r="G29" s="143">
        <v>29.522431259044865</v>
      </c>
      <c r="H29" s="236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3"/>
      <c r="AJ29" s="27"/>
      <c r="AK29" s="27"/>
    </row>
    <row r="30" spans="1:37" ht="15">
      <c r="A30" s="208">
        <v>77</v>
      </c>
      <c r="B30" s="105" t="s">
        <v>180</v>
      </c>
      <c r="C30" s="217">
        <v>48</v>
      </c>
      <c r="D30" s="142" t="e">
        <f>MIN(#REF!)</f>
        <v>#REF!</v>
      </c>
      <c r="E30" s="142" t="e">
        <f>MAX(#REF!)</f>
        <v>#REF!</v>
      </c>
      <c r="F30" s="142" t="e">
        <f t="shared" si="0"/>
        <v>#REF!</v>
      </c>
      <c r="G30" s="143">
        <v>13.892908827785819</v>
      </c>
      <c r="H30" s="236" t="s">
        <v>87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4" t="s">
        <v>82</v>
      </c>
      <c r="AI30" s="31"/>
      <c r="AJ30" s="27"/>
      <c r="AK30" s="27"/>
    </row>
    <row r="31" spans="1:37" ht="15.75" thickBot="1">
      <c r="A31" s="208">
        <v>78</v>
      </c>
      <c r="B31" s="105" t="s">
        <v>186</v>
      </c>
      <c r="C31" s="219">
        <v>225</v>
      </c>
      <c r="D31" s="139" t="e">
        <f>MIN(#REF!)</f>
        <v>#REF!</v>
      </c>
      <c r="E31" s="139" t="e">
        <f>MAX(#REF!)</f>
        <v>#REF!</v>
      </c>
      <c r="F31" s="139" t="e">
        <f t="shared" si="0"/>
        <v>#REF!</v>
      </c>
      <c r="G31" s="140">
        <v>0</v>
      </c>
      <c r="H31" s="23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27"/>
      <c r="AK31" s="27"/>
    </row>
    <row r="32" spans="1:37">
      <c r="L32" s="119" t="s">
        <v>191</v>
      </c>
      <c r="P32" s="119" t="s">
        <v>191</v>
      </c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27"/>
      <c r="AK32" s="27"/>
    </row>
    <row r="33" spans="2:37" ht="15">
      <c r="C33" s="102"/>
      <c r="L33" s="119"/>
      <c r="P33" s="119"/>
      <c r="Q33" s="155"/>
      <c r="R33" s="155"/>
      <c r="S33" s="155"/>
      <c r="T33" s="155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27"/>
      <c r="AK33" s="27"/>
    </row>
    <row r="34" spans="2:37" ht="15">
      <c r="B34" s="68" t="s">
        <v>182</v>
      </c>
      <c r="L34" s="119" t="s">
        <v>192</v>
      </c>
      <c r="P34" s="119" t="s">
        <v>192</v>
      </c>
      <c r="Q34" s="27"/>
      <c r="R34" s="27"/>
      <c r="S34" s="27"/>
      <c r="T34" s="27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27"/>
      <c r="AK34" s="27"/>
    </row>
    <row r="35" spans="2:37">
      <c r="L35" s="120" t="s">
        <v>193</v>
      </c>
      <c r="P35" s="120" t="s">
        <v>193</v>
      </c>
      <c r="Q35" s="156"/>
      <c r="R35" s="156"/>
      <c r="S35" s="156"/>
      <c r="T35" s="156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27"/>
      <c r="AK35" s="27"/>
    </row>
    <row r="36" spans="2:37"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2:37"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2:37"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2:37"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2:37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2:37"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</sheetData>
  <mergeCells count="24">
    <mergeCell ref="M8:M11"/>
    <mergeCell ref="N8:N11"/>
    <mergeCell ref="O8:O11"/>
    <mergeCell ref="P8:P11"/>
    <mergeCell ref="Q8:AI8"/>
    <mergeCell ref="Q9:T9"/>
    <mergeCell ref="U9:Z9"/>
    <mergeCell ref="AA9:AE9"/>
    <mergeCell ref="AF9:AI9"/>
    <mergeCell ref="A5:B7"/>
    <mergeCell ref="I8:I11"/>
    <mergeCell ref="J8:J11"/>
    <mergeCell ref="K8:K11"/>
    <mergeCell ref="L8:L11"/>
    <mergeCell ref="U35:Z35"/>
    <mergeCell ref="AA35:AE35"/>
    <mergeCell ref="AF35:AI35"/>
    <mergeCell ref="U33:Z33"/>
    <mergeCell ref="AA33:AE33"/>
    <mergeCell ref="AF33:AI33"/>
    <mergeCell ref="U34:Z34"/>
    <mergeCell ref="AA34:AE34"/>
    <mergeCell ref="AF34:AI34"/>
    <mergeCell ref="Q2:AI2"/>
  </mergeCells>
  <pageMargins left="0.19685039370078741" right="0.19685039370078741" top="0.59055118110236227" bottom="0.59055118110236227" header="0" footer="0"/>
  <pageSetup paperSize="9" scale="50" orientation="landscape" r:id="rId1"/>
  <headerFooter alignWithMargins="0">
    <oddHeader>&amp;CRelación entre áreas de conocimiento y Resolución Ministerial 786/09</oddHeader>
    <oddFooter>&amp;CANEXO 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VALORES POR MIL - CALCULOS</vt:lpstr>
      <vt:lpstr>Instrucciones de Llenado</vt:lpstr>
      <vt:lpstr>Hoja1</vt:lpstr>
      <vt:lpstr>Comparación Res.786 (2)</vt:lpstr>
      <vt:lpstr>'Comparación Res.786 (2)'!Área_de_impresión</vt:lpstr>
      <vt:lpstr>'Instrucciones de Llenado'!Área_de_impresión</vt:lpstr>
      <vt:lpstr>'VALORES POR MIL - CALCULOS'!Área_de_impresión</vt:lpstr>
      <vt:lpstr>'VALORES POR MIL - CALCULOS'!Títulos_a_imprimir</vt:lpstr>
    </vt:vector>
  </TitlesOfParts>
  <Company>UTN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Ga</cp:lastModifiedBy>
  <cp:lastPrinted>2013-07-05T15:40:02Z</cp:lastPrinted>
  <dcterms:created xsi:type="dcterms:W3CDTF">2012-07-23T23:38:00Z</dcterms:created>
  <dcterms:modified xsi:type="dcterms:W3CDTF">2014-07-30T00:29:49Z</dcterms:modified>
</cp:coreProperties>
</file>